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19245" windowHeight="7485" firstSheet="24" activeTab="29"/>
  </bookViews>
  <sheets>
    <sheet name="JENIS KELAMIN" sheetId="1" r:id="rId1"/>
    <sheet name="PENDUDUK PER NAGARI" sheetId="11" r:id="rId2"/>
    <sheet name="KEC. SANGIR" sheetId="12" r:id="rId3"/>
    <sheet name="KEC. SUNGAI PAGU" sheetId="13" r:id="rId4"/>
    <sheet name="KEC. KPGD" sheetId="14" r:id="rId5"/>
    <sheet name="KEC. SJJ" sheetId="15" r:id="rId6"/>
    <sheet name="KEC. SBH" sheetId="16" r:id="rId7"/>
    <sheet name="KEC. PAUH DUO" sheetId="17" r:id="rId8"/>
    <sheet name="KEC. SBJ" sheetId="18" r:id="rId9"/>
    <sheet name="AGAMA" sheetId="2" r:id="rId10"/>
    <sheet name="GOL. DARAH" sheetId="7" r:id="rId11"/>
    <sheet name="PDDKN" sheetId="5" r:id="rId12"/>
    <sheet name="UMUR" sheetId="4" r:id="rId13"/>
    <sheet name="PEKERJAAN" sheetId="6" r:id="rId14"/>
    <sheet name="HUB. KELRGA" sheetId="20" r:id="rId15"/>
    <sheet name="KPL. KLRGA" sheetId="19" r:id="rId16"/>
    <sheet name="WAJIB KTP PER KEC" sheetId="8" r:id="rId17"/>
    <sheet name="USIA WAJIB KTP NAGARI" sheetId="28" state="hidden" r:id="rId18"/>
    <sheet name="USIA WAJIB KTP-EL PER NAGARI" sheetId="34" r:id="rId19"/>
    <sheet name="KEPEMILIKAN KTP-EL PER NAGARI" sheetId="30" r:id="rId20"/>
    <sheet name="PEREKAMAN KTP-EL NAGARI" sheetId="29" r:id="rId21"/>
    <sheet name="AKTA LAHIR PER NAGARI" sheetId="32" r:id="rId22"/>
    <sheet name="KPMLKN AKTE LAHIR 0-18 TH" sheetId="10" r:id="rId23"/>
    <sheet name="WAJIB KIA BERDASARKAN USIA" sheetId="26" r:id="rId24"/>
    <sheet name="AKTA 0-18 PER NAGARI" sheetId="33" r:id="rId25"/>
    <sheet name="KEPEMILIKAN AKTE KEMATIAN" sheetId="24" r:id="rId26"/>
    <sheet name="STAT_KWN" sheetId="3" r:id="rId27"/>
    <sheet name="PSGN NIKAH BERAKTA PERKAWINAN" sheetId="25" r:id="rId28"/>
    <sheet name="KEPEMILIKAN KIA" sheetId="9" r:id="rId29"/>
    <sheet name="PENERBITAN KIA PER NAGARI" sheetId="31" r:id="rId30"/>
  </sheets>
  <definedNames>
    <definedName name="_xlnm.Print_Area" localSheetId="19">'KEPEMILIKAN KTP-EL PER NAGARI'!$A$1:$N$64</definedName>
    <definedName name="_xlnm.Print_Area" localSheetId="1">'PENDUDUK PER NAGARI'!$A$1:$G$63</definedName>
    <definedName name="_xlnm.Print_Area" localSheetId="20">'PEREKAMAN KTP-EL NAGARI'!$A$1:$L$66</definedName>
    <definedName name="_xlnm.Print_Area" localSheetId="12">UMUR!$A$1:$Q$35</definedName>
    <definedName name="_xlnm.Print_Area" localSheetId="18">'USIA WAJIB KTP-EL PER NAGARI'!$A$1:$N$64</definedName>
    <definedName name="_xlnm.Print_Titles" localSheetId="21">'AKTA LAHIR PER NAGARI'!$4:$6</definedName>
    <definedName name="_xlnm.Print_Titles" localSheetId="19">'KEPEMILIKAN KTP-EL PER NAGARI'!$4:$5</definedName>
    <definedName name="_xlnm.Print_Titles" localSheetId="1">'PENDUDUK PER NAGARI'!$4:$4</definedName>
    <definedName name="_xlnm.Print_Titles" localSheetId="29">'PENERBITAN KIA PER NAGARI'!$4:$6</definedName>
    <definedName name="_xlnm.Print_Titles" localSheetId="20">'PEREKAMAN KTP-EL NAGARI'!$4:$5</definedName>
    <definedName name="_xlnm.Print_Titles" localSheetId="18">'USIA WAJIB KTP-EL PER NAGARI'!$4:$5</definedName>
  </definedNames>
  <calcPr calcId="124519"/>
</workbook>
</file>

<file path=xl/calcChain.xml><?xml version="1.0" encoding="utf-8"?>
<calcChain xmlns="http://schemas.openxmlformats.org/spreadsheetml/2006/main">
  <c r="F13" i="16"/>
  <c r="F51" i="34"/>
  <c r="E51"/>
  <c r="D51"/>
  <c r="F46"/>
  <c r="M46" s="1"/>
  <c r="N46" s="1"/>
  <c r="E46"/>
  <c r="D46"/>
  <c r="F41"/>
  <c r="E41"/>
  <c r="L41" s="1"/>
  <c r="D41"/>
  <c r="K41" s="1"/>
  <c r="F33"/>
  <c r="E33"/>
  <c r="D33"/>
  <c r="F27"/>
  <c r="J27" s="1"/>
  <c r="E27"/>
  <c r="D27"/>
  <c r="F22"/>
  <c r="M22" s="1"/>
  <c r="N22" s="1"/>
  <c r="E22"/>
  <c r="L22" s="1"/>
  <c r="D22"/>
  <c r="F10"/>
  <c r="F52" s="1"/>
  <c r="E10"/>
  <c r="E52" s="1"/>
  <c r="L52" s="1"/>
  <c r="D10"/>
  <c r="D52" s="1"/>
  <c r="I51"/>
  <c r="H51"/>
  <c r="G51"/>
  <c r="K51" s="1"/>
  <c r="J51"/>
  <c r="L51"/>
  <c r="M50"/>
  <c r="N50" s="1"/>
  <c r="L50"/>
  <c r="K50"/>
  <c r="J50"/>
  <c r="M49"/>
  <c r="N49" s="1"/>
  <c r="L49"/>
  <c r="K49"/>
  <c r="J49"/>
  <c r="M48"/>
  <c r="N48" s="1"/>
  <c r="L48"/>
  <c r="K48"/>
  <c r="J48"/>
  <c r="M47"/>
  <c r="N47" s="1"/>
  <c r="L47"/>
  <c r="K47"/>
  <c r="J47"/>
  <c r="I46"/>
  <c r="J46" s="1"/>
  <c r="H46"/>
  <c r="G46"/>
  <c r="L46"/>
  <c r="K46"/>
  <c r="M45"/>
  <c r="N45" s="1"/>
  <c r="L45"/>
  <c r="K45"/>
  <c r="J45"/>
  <c r="M44"/>
  <c r="N44" s="1"/>
  <c r="L44"/>
  <c r="K44"/>
  <c r="J44"/>
  <c r="N43"/>
  <c r="M43"/>
  <c r="L43"/>
  <c r="K43"/>
  <c r="J43"/>
  <c r="M42"/>
  <c r="N42" s="1"/>
  <c r="L42"/>
  <c r="K42"/>
  <c r="J42"/>
  <c r="I41"/>
  <c r="M41" s="1"/>
  <c r="N41" s="1"/>
  <c r="H41"/>
  <c r="G41"/>
  <c r="M40"/>
  <c r="N40" s="1"/>
  <c r="L40"/>
  <c r="K40"/>
  <c r="J40"/>
  <c r="M39"/>
  <c r="N39" s="1"/>
  <c r="L39"/>
  <c r="K39"/>
  <c r="J39"/>
  <c r="M38"/>
  <c r="N38" s="1"/>
  <c r="L38"/>
  <c r="K38"/>
  <c r="J38"/>
  <c r="N37"/>
  <c r="M37"/>
  <c r="L37"/>
  <c r="K37"/>
  <c r="J37"/>
  <c r="N36"/>
  <c r="M36"/>
  <c r="L36"/>
  <c r="K36"/>
  <c r="J36"/>
  <c r="M35"/>
  <c r="N35" s="1"/>
  <c r="L35"/>
  <c r="K35"/>
  <c r="J35"/>
  <c r="M34"/>
  <c r="N34" s="1"/>
  <c r="L34"/>
  <c r="K34"/>
  <c r="J34"/>
  <c r="I33"/>
  <c r="H33"/>
  <c r="G33"/>
  <c r="K33" s="1"/>
  <c r="J33"/>
  <c r="L33"/>
  <c r="M32"/>
  <c r="N32" s="1"/>
  <c r="L32"/>
  <c r="K32"/>
  <c r="J32"/>
  <c r="M31"/>
  <c r="N31" s="1"/>
  <c r="L31"/>
  <c r="K31"/>
  <c r="J31"/>
  <c r="M30"/>
  <c r="N30" s="1"/>
  <c r="L30"/>
  <c r="K30"/>
  <c r="J30"/>
  <c r="M29"/>
  <c r="N29" s="1"/>
  <c r="L29"/>
  <c r="K29"/>
  <c r="J29"/>
  <c r="M28"/>
  <c r="N28" s="1"/>
  <c r="L28"/>
  <c r="K28"/>
  <c r="J28"/>
  <c r="I27"/>
  <c r="H27"/>
  <c r="G27"/>
  <c r="K27" s="1"/>
  <c r="L27"/>
  <c r="M26"/>
  <c r="N26" s="1"/>
  <c r="L26"/>
  <c r="K26"/>
  <c r="J26"/>
  <c r="N25"/>
  <c r="M25"/>
  <c r="L25"/>
  <c r="K25"/>
  <c r="J25"/>
  <c r="M24"/>
  <c r="N24" s="1"/>
  <c r="L24"/>
  <c r="K24"/>
  <c r="J24"/>
  <c r="M23"/>
  <c r="N23" s="1"/>
  <c r="L23"/>
  <c r="K23"/>
  <c r="J23"/>
  <c r="I22"/>
  <c r="H22"/>
  <c r="G22"/>
  <c r="K22"/>
  <c r="M21"/>
  <c r="N21" s="1"/>
  <c r="L21"/>
  <c r="K21"/>
  <c r="J21"/>
  <c r="M20"/>
  <c r="N20" s="1"/>
  <c r="L20"/>
  <c r="K20"/>
  <c r="J20"/>
  <c r="N19"/>
  <c r="M19"/>
  <c r="L19"/>
  <c r="K19"/>
  <c r="J19"/>
  <c r="M18"/>
  <c r="N18" s="1"/>
  <c r="L18"/>
  <c r="K18"/>
  <c r="J18"/>
  <c r="M17"/>
  <c r="N17" s="1"/>
  <c r="L17"/>
  <c r="K17"/>
  <c r="J17"/>
  <c r="M16"/>
  <c r="N16" s="1"/>
  <c r="L16"/>
  <c r="K16"/>
  <c r="J16"/>
  <c r="N15"/>
  <c r="M15"/>
  <c r="L15"/>
  <c r="K15"/>
  <c r="J15"/>
  <c r="M14"/>
  <c r="N14" s="1"/>
  <c r="L14"/>
  <c r="K14"/>
  <c r="J14"/>
  <c r="M13"/>
  <c r="N13" s="1"/>
  <c r="L13"/>
  <c r="K13"/>
  <c r="J13"/>
  <c r="M12"/>
  <c r="N12" s="1"/>
  <c r="L12"/>
  <c r="K12"/>
  <c r="J12"/>
  <c r="M11"/>
  <c r="N11" s="1"/>
  <c r="L11"/>
  <c r="K11"/>
  <c r="J11"/>
  <c r="I10"/>
  <c r="I52" s="1"/>
  <c r="H10"/>
  <c r="H52" s="1"/>
  <c r="G10"/>
  <c r="G52" s="1"/>
  <c r="M10"/>
  <c r="N10" s="1"/>
  <c r="K10"/>
  <c r="M9"/>
  <c r="N9" s="1"/>
  <c r="L9"/>
  <c r="K9"/>
  <c r="J9"/>
  <c r="M8"/>
  <c r="N8" s="1"/>
  <c r="L8"/>
  <c r="K8"/>
  <c r="J8"/>
  <c r="M7"/>
  <c r="N7" s="1"/>
  <c r="L7"/>
  <c r="K7"/>
  <c r="J7"/>
  <c r="M6"/>
  <c r="N6" s="1"/>
  <c r="L6"/>
  <c r="K6"/>
  <c r="J6"/>
  <c r="J6" i="30"/>
  <c r="N8" i="2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N7"/>
  <c r="M7"/>
  <c r="L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7"/>
  <c r="I52"/>
  <c r="H52"/>
  <c r="G52"/>
  <c r="I47"/>
  <c r="H47"/>
  <c r="G47"/>
  <c r="I42"/>
  <c r="H42"/>
  <c r="G42"/>
  <c r="I34"/>
  <c r="H34"/>
  <c r="G34"/>
  <c r="I28"/>
  <c r="H28"/>
  <c r="G28"/>
  <c r="I23"/>
  <c r="H23"/>
  <c r="G23"/>
  <c r="I11"/>
  <c r="I53" s="1"/>
  <c r="H11"/>
  <c r="H53" s="1"/>
  <c r="G11"/>
  <c r="G53" s="1"/>
  <c r="D13" i="24"/>
  <c r="C13"/>
  <c r="F52" i="28"/>
  <c r="E52"/>
  <c r="D52"/>
  <c r="F47"/>
  <c r="E47"/>
  <c r="D47"/>
  <c r="F42"/>
  <c r="E42"/>
  <c r="D42"/>
  <c r="F34"/>
  <c r="E34"/>
  <c r="D34"/>
  <c r="F28"/>
  <c r="E28"/>
  <c r="D28"/>
  <c r="F23"/>
  <c r="E23"/>
  <c r="D23"/>
  <c r="F11"/>
  <c r="F53" s="1"/>
  <c r="E11"/>
  <c r="E53" s="1"/>
  <c r="D11"/>
  <c r="D53" s="1"/>
  <c r="J22" i="29"/>
  <c r="N7" i="30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N6"/>
  <c r="M6"/>
  <c r="L6"/>
  <c r="K51"/>
  <c r="K52"/>
  <c r="K10"/>
  <c r="K7"/>
  <c r="K8"/>
  <c r="K9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6"/>
  <c r="E10"/>
  <c r="F10"/>
  <c r="G10"/>
  <c r="H10"/>
  <c r="I10"/>
  <c r="J10"/>
  <c r="I7" i="10"/>
  <c r="Q8" i="4"/>
  <c r="Q9"/>
  <c r="Q10"/>
  <c r="Q11"/>
  <c r="Q12"/>
  <c r="Q13"/>
  <c r="Q14"/>
  <c r="Q15"/>
  <c r="Q16"/>
  <c r="Q17"/>
  <c r="Q18"/>
  <c r="Q19"/>
  <c r="Q20"/>
  <c r="Q21"/>
  <c r="Q22"/>
  <c r="Q7"/>
  <c r="P23"/>
  <c r="O23"/>
  <c r="N23"/>
  <c r="Q23" s="1"/>
  <c r="M23"/>
  <c r="L23"/>
  <c r="K23"/>
  <c r="J23"/>
  <c r="I23"/>
  <c r="H23"/>
  <c r="G23"/>
  <c r="F23"/>
  <c r="E23"/>
  <c r="D23"/>
  <c r="C23"/>
  <c r="G12" i="8"/>
  <c r="E52" i="30"/>
  <c r="F52"/>
  <c r="G52"/>
  <c r="H52"/>
  <c r="I52"/>
  <c r="D52"/>
  <c r="I51"/>
  <c r="H51"/>
  <c r="G51"/>
  <c r="F51"/>
  <c r="E51"/>
  <c r="D51"/>
  <c r="I46"/>
  <c r="H46"/>
  <c r="G46"/>
  <c r="F46"/>
  <c r="E46"/>
  <c r="D46"/>
  <c r="I41"/>
  <c r="H41"/>
  <c r="G41"/>
  <c r="F41"/>
  <c r="E41"/>
  <c r="D41"/>
  <c r="I33"/>
  <c r="J33" s="1"/>
  <c r="H33"/>
  <c r="G33"/>
  <c r="F33"/>
  <c r="E33"/>
  <c r="D33"/>
  <c r="I27"/>
  <c r="H27"/>
  <c r="G27"/>
  <c r="F27"/>
  <c r="E27"/>
  <c r="D27"/>
  <c r="I22"/>
  <c r="H22"/>
  <c r="G22"/>
  <c r="F22"/>
  <c r="E22"/>
  <c r="D22"/>
  <c r="D10"/>
  <c r="J7"/>
  <c r="J8"/>
  <c r="J9"/>
  <c r="J11"/>
  <c r="J12"/>
  <c r="J13"/>
  <c r="J14"/>
  <c r="J15"/>
  <c r="J16"/>
  <c r="J17"/>
  <c r="J18"/>
  <c r="J19"/>
  <c r="J20"/>
  <c r="J21"/>
  <c r="J23"/>
  <c r="J24"/>
  <c r="J25"/>
  <c r="J26"/>
  <c r="J28"/>
  <c r="J29"/>
  <c r="J30"/>
  <c r="J31"/>
  <c r="J32"/>
  <c r="J34"/>
  <c r="J35"/>
  <c r="J36"/>
  <c r="J37"/>
  <c r="J38"/>
  <c r="J39"/>
  <c r="J40"/>
  <c r="J42"/>
  <c r="J43"/>
  <c r="J44"/>
  <c r="J45"/>
  <c r="J47"/>
  <c r="J48"/>
  <c r="J49"/>
  <c r="J50"/>
  <c r="N8" i="31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7"/>
  <c r="E53"/>
  <c r="F53"/>
  <c r="G53"/>
  <c r="H53"/>
  <c r="I53"/>
  <c r="K53"/>
  <c r="L53"/>
  <c r="M53"/>
  <c r="D53"/>
  <c r="M52"/>
  <c r="L52"/>
  <c r="K52"/>
  <c r="K34"/>
  <c r="K28"/>
  <c r="M23"/>
  <c r="L23"/>
  <c r="K23"/>
  <c r="M11"/>
  <c r="L11"/>
  <c r="M51"/>
  <c r="M8"/>
  <c r="M9"/>
  <c r="M10"/>
  <c r="M12"/>
  <c r="M13"/>
  <c r="M14"/>
  <c r="M15"/>
  <c r="M16"/>
  <c r="M17"/>
  <c r="M18"/>
  <c r="M19"/>
  <c r="M20"/>
  <c r="M21"/>
  <c r="M22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7"/>
  <c r="L8"/>
  <c r="L9"/>
  <c r="L10"/>
  <c r="L12"/>
  <c r="L13"/>
  <c r="L14"/>
  <c r="L15"/>
  <c r="L16"/>
  <c r="L17"/>
  <c r="L18"/>
  <c r="L19"/>
  <c r="L20"/>
  <c r="L21"/>
  <c r="L22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7"/>
  <c r="K11"/>
  <c r="K8"/>
  <c r="K9"/>
  <c r="K10"/>
  <c r="K12"/>
  <c r="K13"/>
  <c r="K14"/>
  <c r="K15"/>
  <c r="K16"/>
  <c r="K17"/>
  <c r="K18"/>
  <c r="K19"/>
  <c r="K20"/>
  <c r="K21"/>
  <c r="K22"/>
  <c r="K24"/>
  <c r="K25"/>
  <c r="K26"/>
  <c r="K27"/>
  <c r="K29"/>
  <c r="K30"/>
  <c r="K31"/>
  <c r="K32"/>
  <c r="K33"/>
  <c r="K35"/>
  <c r="K36"/>
  <c r="K37"/>
  <c r="K38"/>
  <c r="K39"/>
  <c r="K40"/>
  <c r="K41"/>
  <c r="K42"/>
  <c r="K43"/>
  <c r="K44"/>
  <c r="K45"/>
  <c r="K46"/>
  <c r="K47"/>
  <c r="K48"/>
  <c r="K49"/>
  <c r="K50"/>
  <c r="K51"/>
  <c r="K7"/>
  <c r="N8" i="32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7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11"/>
  <c r="J7"/>
  <c r="J8"/>
  <c r="J9"/>
  <c r="J10"/>
  <c r="J53" i="33"/>
  <c r="K47" i="32"/>
  <c r="L47"/>
  <c r="M47"/>
  <c r="M49"/>
  <c r="M50"/>
  <c r="M51"/>
  <c r="L49"/>
  <c r="L50"/>
  <c r="L51"/>
  <c r="K49"/>
  <c r="K50"/>
  <c r="K52" s="1"/>
  <c r="K51"/>
  <c r="M48"/>
  <c r="L48"/>
  <c r="K48"/>
  <c r="M52"/>
  <c r="L52"/>
  <c r="M44"/>
  <c r="M45"/>
  <c r="M46"/>
  <c r="L44"/>
  <c r="L45"/>
  <c r="L46"/>
  <c r="K44"/>
  <c r="K45"/>
  <c r="K46"/>
  <c r="M43"/>
  <c r="L43"/>
  <c r="K43"/>
  <c r="M36"/>
  <c r="M37"/>
  <c r="M38"/>
  <c r="M39"/>
  <c r="M40"/>
  <c r="M41"/>
  <c r="L36"/>
  <c r="L37"/>
  <c r="L38"/>
  <c r="L39"/>
  <c r="L40"/>
  <c r="L41"/>
  <c r="K36"/>
  <c r="K37"/>
  <c r="K38"/>
  <c r="K39"/>
  <c r="K40"/>
  <c r="K41"/>
  <c r="M35"/>
  <c r="M42" s="1"/>
  <c r="L35"/>
  <c r="K35"/>
  <c r="M30"/>
  <c r="M31"/>
  <c r="M32"/>
  <c r="M33"/>
  <c r="L30"/>
  <c r="L31"/>
  <c r="L32"/>
  <c r="L33"/>
  <c r="K30"/>
  <c r="K31"/>
  <c r="K32"/>
  <c r="K33"/>
  <c r="M29"/>
  <c r="L29"/>
  <c r="K29"/>
  <c r="K34" s="1"/>
  <c r="M25"/>
  <c r="M26"/>
  <c r="M27"/>
  <c r="L25"/>
  <c r="L26"/>
  <c r="L27"/>
  <c r="K25"/>
  <c r="K26"/>
  <c r="K27"/>
  <c r="M24"/>
  <c r="L24"/>
  <c r="L28" s="1"/>
  <c r="K24"/>
  <c r="M13"/>
  <c r="M14"/>
  <c r="M15"/>
  <c r="M16"/>
  <c r="M17"/>
  <c r="M18"/>
  <c r="M19"/>
  <c r="M20"/>
  <c r="M21"/>
  <c r="M22"/>
  <c r="L13"/>
  <c r="L14"/>
  <c r="L15"/>
  <c r="L16"/>
  <c r="L17"/>
  <c r="L18"/>
  <c r="L19"/>
  <c r="L20"/>
  <c r="L21"/>
  <c r="L22"/>
  <c r="K13"/>
  <c r="K14"/>
  <c r="K15"/>
  <c r="K16"/>
  <c r="K17"/>
  <c r="K18"/>
  <c r="K19"/>
  <c r="K20"/>
  <c r="K21"/>
  <c r="K22"/>
  <c r="M12"/>
  <c r="L12"/>
  <c r="K12"/>
  <c r="M8"/>
  <c r="M9"/>
  <c r="M10"/>
  <c r="M7"/>
  <c r="M11" s="1"/>
  <c r="L8"/>
  <c r="L9"/>
  <c r="L10"/>
  <c r="L7"/>
  <c r="K8"/>
  <c r="K9"/>
  <c r="K10"/>
  <c r="K7"/>
  <c r="K11" s="1"/>
  <c r="E11"/>
  <c r="F11"/>
  <c r="G11"/>
  <c r="H11"/>
  <c r="I11"/>
  <c r="E23"/>
  <c r="F23"/>
  <c r="G23"/>
  <c r="H23"/>
  <c r="I23"/>
  <c r="E28"/>
  <c r="F28"/>
  <c r="G28"/>
  <c r="H28"/>
  <c r="I28"/>
  <c r="E34"/>
  <c r="F34"/>
  <c r="G34"/>
  <c r="H34"/>
  <c r="I34"/>
  <c r="E42"/>
  <c r="F42"/>
  <c r="G42"/>
  <c r="H42"/>
  <c r="I42"/>
  <c r="E52"/>
  <c r="F52"/>
  <c r="F53" s="1"/>
  <c r="G52"/>
  <c r="H52"/>
  <c r="I52"/>
  <c r="I53"/>
  <c r="E53"/>
  <c r="D53"/>
  <c r="L53" i="33"/>
  <c r="M53"/>
  <c r="N53" s="1"/>
  <c r="K53"/>
  <c r="E53"/>
  <c r="F53"/>
  <c r="G53"/>
  <c r="H53"/>
  <c r="I53"/>
  <c r="D53"/>
  <c r="M52"/>
  <c r="L52"/>
  <c r="K52"/>
  <c r="E52"/>
  <c r="F52"/>
  <c r="G52"/>
  <c r="H52"/>
  <c r="I52"/>
  <c r="D52"/>
  <c r="M49"/>
  <c r="M50"/>
  <c r="M51"/>
  <c r="N51" s="1"/>
  <c r="L49"/>
  <c r="L50"/>
  <c r="L51"/>
  <c r="K49"/>
  <c r="K50"/>
  <c r="K51"/>
  <c r="M48"/>
  <c r="N48" s="1"/>
  <c r="L48"/>
  <c r="K48"/>
  <c r="M47"/>
  <c r="N47" s="1"/>
  <c r="L47"/>
  <c r="K47"/>
  <c r="M44"/>
  <c r="N44" s="1"/>
  <c r="M45"/>
  <c r="M46"/>
  <c r="L44"/>
  <c r="L45"/>
  <c r="L46"/>
  <c r="K44"/>
  <c r="K45"/>
  <c r="K46"/>
  <c r="M43"/>
  <c r="N43" s="1"/>
  <c r="L43"/>
  <c r="K43"/>
  <c r="I47"/>
  <c r="E47"/>
  <c r="F47"/>
  <c r="G47"/>
  <c r="H47"/>
  <c r="D47"/>
  <c r="L42"/>
  <c r="M42"/>
  <c r="K42"/>
  <c r="M36"/>
  <c r="M37"/>
  <c r="M38"/>
  <c r="N38" s="1"/>
  <c r="M39"/>
  <c r="M40"/>
  <c r="M41"/>
  <c r="L36"/>
  <c r="L37"/>
  <c r="L38"/>
  <c r="L39"/>
  <c r="L40"/>
  <c r="L41"/>
  <c r="K36"/>
  <c r="K37"/>
  <c r="K38"/>
  <c r="K39"/>
  <c r="K40"/>
  <c r="K41"/>
  <c r="M35"/>
  <c r="L35"/>
  <c r="K35"/>
  <c r="E42"/>
  <c r="F42"/>
  <c r="G42"/>
  <c r="H42"/>
  <c r="I42"/>
  <c r="D42"/>
  <c r="L34"/>
  <c r="M34"/>
  <c r="K34"/>
  <c r="E34"/>
  <c r="F34"/>
  <c r="G34"/>
  <c r="H34"/>
  <c r="I34"/>
  <c r="D34"/>
  <c r="L28"/>
  <c r="M28"/>
  <c r="K28"/>
  <c r="E28"/>
  <c r="F28"/>
  <c r="G28"/>
  <c r="H28"/>
  <c r="I28"/>
  <c r="D28"/>
  <c r="L23"/>
  <c r="M23"/>
  <c r="N23" s="1"/>
  <c r="K23"/>
  <c r="E23"/>
  <c r="F23"/>
  <c r="G23"/>
  <c r="H23"/>
  <c r="I23"/>
  <c r="D23"/>
  <c r="L11"/>
  <c r="M11"/>
  <c r="K11"/>
  <c r="E11"/>
  <c r="F11"/>
  <c r="N11" s="1"/>
  <c r="G11"/>
  <c r="H11"/>
  <c r="I11"/>
  <c r="D11"/>
  <c r="J52"/>
  <c r="N34"/>
  <c r="N35"/>
  <c r="N36"/>
  <c r="N37"/>
  <c r="N39"/>
  <c r="N40"/>
  <c r="N41"/>
  <c r="N42"/>
  <c r="N45"/>
  <c r="N46"/>
  <c r="N49"/>
  <c r="N50"/>
  <c r="N52"/>
  <c r="N12"/>
  <c r="N13"/>
  <c r="N14"/>
  <c r="N15"/>
  <c r="N16"/>
  <c r="N17"/>
  <c r="N18"/>
  <c r="N19"/>
  <c r="N20"/>
  <c r="N21"/>
  <c r="N22"/>
  <c r="N24"/>
  <c r="N25"/>
  <c r="N26"/>
  <c r="N27"/>
  <c r="N28"/>
  <c r="N29"/>
  <c r="N30"/>
  <c r="N31"/>
  <c r="N32"/>
  <c r="N33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N8"/>
  <c r="N9"/>
  <c r="N10"/>
  <c r="J8"/>
  <c r="J9"/>
  <c r="J10"/>
  <c r="N7"/>
  <c r="J7"/>
  <c r="M30"/>
  <c r="M31"/>
  <c r="M32"/>
  <c r="M33"/>
  <c r="L30"/>
  <c r="L31"/>
  <c r="L32"/>
  <c r="L33"/>
  <c r="K30"/>
  <c r="K31"/>
  <c r="K32"/>
  <c r="K33"/>
  <c r="K29"/>
  <c r="L29"/>
  <c r="M29"/>
  <c r="M25"/>
  <c r="M26"/>
  <c r="M27"/>
  <c r="L25"/>
  <c r="L26"/>
  <c r="L27"/>
  <c r="K25"/>
  <c r="K26"/>
  <c r="K27"/>
  <c r="M24"/>
  <c r="L24"/>
  <c r="K24"/>
  <c r="M22"/>
  <c r="M13"/>
  <c r="M14"/>
  <c r="M15"/>
  <c r="M16"/>
  <c r="M17"/>
  <c r="M18"/>
  <c r="M19"/>
  <c r="M20"/>
  <c r="M21"/>
  <c r="M12"/>
  <c r="L13"/>
  <c r="L14"/>
  <c r="L15"/>
  <c r="L16"/>
  <c r="L17"/>
  <c r="L18"/>
  <c r="L19"/>
  <c r="L20"/>
  <c r="L21"/>
  <c r="L22"/>
  <c r="L12"/>
  <c r="K13"/>
  <c r="K14"/>
  <c r="K15"/>
  <c r="K16"/>
  <c r="K17"/>
  <c r="K18"/>
  <c r="K19"/>
  <c r="K20"/>
  <c r="K21"/>
  <c r="K22"/>
  <c r="K12"/>
  <c r="M8"/>
  <c r="M9"/>
  <c r="M10"/>
  <c r="M7"/>
  <c r="L8"/>
  <c r="L9"/>
  <c r="L10"/>
  <c r="L7"/>
  <c r="K8"/>
  <c r="K9"/>
  <c r="K10"/>
  <c r="K7"/>
  <c r="R13" i="25"/>
  <c r="Q13"/>
  <c r="R7"/>
  <c r="R8"/>
  <c r="R9"/>
  <c r="R10"/>
  <c r="R11"/>
  <c r="R12"/>
  <c r="R6"/>
  <c r="Q7"/>
  <c r="Q8"/>
  <c r="Q9"/>
  <c r="Q10"/>
  <c r="Q11"/>
  <c r="Q12"/>
  <c r="Q6"/>
  <c r="D18" i="6"/>
  <c r="E18"/>
  <c r="F18"/>
  <c r="G18"/>
  <c r="H18"/>
  <c r="I18"/>
  <c r="J18"/>
  <c r="K18"/>
  <c r="L18"/>
  <c r="M18"/>
  <c r="N18"/>
  <c r="O18"/>
  <c r="P18"/>
  <c r="C18"/>
  <c r="E52" i="29"/>
  <c r="F52"/>
  <c r="G52"/>
  <c r="H52"/>
  <c r="I52"/>
  <c r="J52"/>
  <c r="K52"/>
  <c r="L52"/>
  <c r="D52"/>
  <c r="E51"/>
  <c r="F51"/>
  <c r="G51"/>
  <c r="H51"/>
  <c r="I51"/>
  <c r="J51"/>
  <c r="K51"/>
  <c r="L51"/>
  <c r="D51"/>
  <c r="L48"/>
  <c r="L49"/>
  <c r="L50"/>
  <c r="K48"/>
  <c r="K49"/>
  <c r="K50"/>
  <c r="J48"/>
  <c r="J49"/>
  <c r="J50"/>
  <c r="L47"/>
  <c r="K47"/>
  <c r="J47"/>
  <c r="E46"/>
  <c r="F46"/>
  <c r="G46"/>
  <c r="H46"/>
  <c r="I46"/>
  <c r="J46"/>
  <c r="K46"/>
  <c r="L46"/>
  <c r="D46"/>
  <c r="L43"/>
  <c r="L44"/>
  <c r="L45"/>
  <c r="K43"/>
  <c r="K44"/>
  <c r="K45"/>
  <c r="J43"/>
  <c r="J44"/>
  <c r="J45"/>
  <c r="L42"/>
  <c r="K42"/>
  <c r="J42"/>
  <c r="L41"/>
  <c r="E41"/>
  <c r="F41"/>
  <c r="G41"/>
  <c r="H41"/>
  <c r="I41"/>
  <c r="J41"/>
  <c r="K41"/>
  <c r="D41"/>
  <c r="L35"/>
  <c r="L36"/>
  <c r="L37"/>
  <c r="L38"/>
  <c r="L39"/>
  <c r="L40"/>
  <c r="K35"/>
  <c r="K36"/>
  <c r="K37"/>
  <c r="K38"/>
  <c r="K39"/>
  <c r="K40"/>
  <c r="J35"/>
  <c r="J36"/>
  <c r="J37"/>
  <c r="J38"/>
  <c r="J39"/>
  <c r="J40"/>
  <c r="L34"/>
  <c r="K34"/>
  <c r="J34"/>
  <c r="E33"/>
  <c r="F33"/>
  <c r="G33"/>
  <c r="H33"/>
  <c r="I33"/>
  <c r="J33"/>
  <c r="K33"/>
  <c r="L33"/>
  <c r="D33"/>
  <c r="L29"/>
  <c r="L30"/>
  <c r="L31"/>
  <c r="L32"/>
  <c r="K29"/>
  <c r="K30"/>
  <c r="K31"/>
  <c r="K32"/>
  <c r="J29"/>
  <c r="J30"/>
  <c r="J31"/>
  <c r="J32"/>
  <c r="L28"/>
  <c r="K28"/>
  <c r="J28"/>
  <c r="E27"/>
  <c r="F27"/>
  <c r="G27"/>
  <c r="H27"/>
  <c r="I27"/>
  <c r="J27"/>
  <c r="K27"/>
  <c r="L27"/>
  <c r="D27"/>
  <c r="L24"/>
  <c r="L25"/>
  <c r="L26"/>
  <c r="K24"/>
  <c r="K25"/>
  <c r="K26"/>
  <c r="J24"/>
  <c r="J25"/>
  <c r="J26"/>
  <c r="L23"/>
  <c r="K23"/>
  <c r="J23"/>
  <c r="L22"/>
  <c r="E22"/>
  <c r="F22"/>
  <c r="G22"/>
  <c r="H22"/>
  <c r="I22"/>
  <c r="K22"/>
  <c r="D22"/>
  <c r="L12"/>
  <c r="L13"/>
  <c r="L14"/>
  <c r="L15"/>
  <c r="L16"/>
  <c r="L17"/>
  <c r="L18"/>
  <c r="L19"/>
  <c r="L20"/>
  <c r="L21"/>
  <c r="K12"/>
  <c r="K13"/>
  <c r="K14"/>
  <c r="K15"/>
  <c r="K16"/>
  <c r="K17"/>
  <c r="K18"/>
  <c r="K19"/>
  <c r="K20"/>
  <c r="K21"/>
  <c r="J12"/>
  <c r="J13"/>
  <c r="J14"/>
  <c r="J15"/>
  <c r="J16"/>
  <c r="J17"/>
  <c r="J18"/>
  <c r="J19"/>
  <c r="J20"/>
  <c r="J21"/>
  <c r="L11"/>
  <c r="K11"/>
  <c r="J11"/>
  <c r="L10"/>
  <c r="K10"/>
  <c r="J10"/>
  <c r="I10"/>
  <c r="H10"/>
  <c r="G10"/>
  <c r="F10"/>
  <c r="E10"/>
  <c r="D10"/>
  <c r="L7"/>
  <c r="L8"/>
  <c r="L9"/>
  <c r="K7"/>
  <c r="K8"/>
  <c r="K9"/>
  <c r="L6"/>
  <c r="K6"/>
  <c r="J7"/>
  <c r="J8"/>
  <c r="J9"/>
  <c r="J6"/>
  <c r="F40" i="11"/>
  <c r="D40"/>
  <c r="D51" s="1"/>
  <c r="E40"/>
  <c r="E51" s="1"/>
  <c r="G51"/>
  <c r="F51"/>
  <c r="D17" i="5"/>
  <c r="E17"/>
  <c r="F17"/>
  <c r="G17"/>
  <c r="H17"/>
  <c r="I17"/>
  <c r="J17"/>
  <c r="K17"/>
  <c r="L17"/>
  <c r="M17"/>
  <c r="N17"/>
  <c r="O17"/>
  <c r="P17"/>
  <c r="Q17"/>
  <c r="C17"/>
  <c r="Q14" i="2"/>
  <c r="D14"/>
  <c r="E14"/>
  <c r="F14"/>
  <c r="G14"/>
  <c r="H14"/>
  <c r="I14"/>
  <c r="J14"/>
  <c r="K14"/>
  <c r="L14"/>
  <c r="M14"/>
  <c r="N14"/>
  <c r="O14"/>
  <c r="P14"/>
  <c r="C14"/>
  <c r="D10" i="18"/>
  <c r="E10"/>
  <c r="F10"/>
  <c r="C10"/>
  <c r="F7"/>
  <c r="F8"/>
  <c r="F9"/>
  <c r="F6"/>
  <c r="F10" i="17"/>
  <c r="D10"/>
  <c r="E10"/>
  <c r="C10"/>
  <c r="F7"/>
  <c r="F8"/>
  <c r="F9"/>
  <c r="F6"/>
  <c r="D13" i="16"/>
  <c r="E13"/>
  <c r="C13"/>
  <c r="F7"/>
  <c r="F8"/>
  <c r="F9"/>
  <c r="F10"/>
  <c r="F11"/>
  <c r="F12"/>
  <c r="F6"/>
  <c r="D11" i="15"/>
  <c r="E11"/>
  <c r="F11"/>
  <c r="C11"/>
  <c r="F7"/>
  <c r="F8"/>
  <c r="F9"/>
  <c r="F10"/>
  <c r="F6"/>
  <c r="F10" i="14"/>
  <c r="D10"/>
  <c r="E10"/>
  <c r="C10"/>
  <c r="F7"/>
  <c r="F8"/>
  <c r="F9"/>
  <c r="F6"/>
  <c r="D17" i="13"/>
  <c r="E17"/>
  <c r="F17"/>
  <c r="C17"/>
  <c r="F7"/>
  <c r="F8"/>
  <c r="F9"/>
  <c r="F10"/>
  <c r="F11"/>
  <c r="F12"/>
  <c r="F13"/>
  <c r="F14"/>
  <c r="F15"/>
  <c r="F16"/>
  <c r="F6"/>
  <c r="D10" i="12"/>
  <c r="E10"/>
  <c r="F10"/>
  <c r="C10"/>
  <c r="F7"/>
  <c r="F8"/>
  <c r="F9"/>
  <c r="F6"/>
  <c r="E50" i="11"/>
  <c r="F50"/>
  <c r="G50"/>
  <c r="D50"/>
  <c r="E45"/>
  <c r="F45"/>
  <c r="G45"/>
  <c r="D45"/>
  <c r="G40"/>
  <c r="E32"/>
  <c r="F32"/>
  <c r="G32"/>
  <c r="D32"/>
  <c r="E26"/>
  <c r="F26"/>
  <c r="G26"/>
  <c r="D26"/>
  <c r="G21"/>
  <c r="E21"/>
  <c r="F21"/>
  <c r="D21"/>
  <c r="G9"/>
  <c r="E9"/>
  <c r="F9"/>
  <c r="D9"/>
  <c r="J22" i="34" l="1"/>
  <c r="J10"/>
  <c r="M27"/>
  <c r="N27" s="1"/>
  <c r="M33"/>
  <c r="N33" s="1"/>
  <c r="M51"/>
  <c r="N51" s="1"/>
  <c r="M52"/>
  <c r="N52" s="1"/>
  <c r="J41"/>
  <c r="L10"/>
  <c r="K52"/>
  <c r="J52" i="30"/>
  <c r="J51"/>
  <c r="J46"/>
  <c r="J41"/>
  <c r="J27"/>
  <c r="J22"/>
  <c r="L42" i="32"/>
  <c r="L53" s="1"/>
  <c r="K42"/>
  <c r="M34"/>
  <c r="L34"/>
  <c r="M28"/>
  <c r="K28"/>
  <c r="K53" s="1"/>
  <c r="M23"/>
  <c r="L23"/>
  <c r="K23"/>
  <c r="L11"/>
  <c r="G53"/>
  <c r="H53"/>
  <c r="L13" i="25"/>
  <c r="K13"/>
  <c r="H13"/>
  <c r="G13"/>
  <c r="F13"/>
  <c r="E13"/>
  <c r="D13"/>
  <c r="C13"/>
  <c r="N6" i="20"/>
  <c r="N7"/>
  <c r="N8"/>
  <c r="N9"/>
  <c r="N10"/>
  <c r="N11"/>
  <c r="N12"/>
  <c r="N5"/>
  <c r="Q8" i="5"/>
  <c r="Q9"/>
  <c r="Q10"/>
  <c r="Q11"/>
  <c r="Q12"/>
  <c r="Q13"/>
  <c r="Q14"/>
  <c r="Q15"/>
  <c r="Q16"/>
  <c r="Q7"/>
  <c r="J52" i="34" l="1"/>
  <c r="M53" i="32"/>
  <c r="Q8" i="2"/>
  <c r="Q9"/>
  <c r="Q10"/>
  <c r="Q11"/>
  <c r="Q12"/>
  <c r="Q13"/>
  <c r="Q7"/>
  <c r="D12" i="20"/>
  <c r="E12"/>
  <c r="F12"/>
  <c r="G12"/>
  <c r="H12"/>
  <c r="I12"/>
  <c r="J12"/>
  <c r="K12"/>
  <c r="L12"/>
  <c r="M12"/>
  <c r="C12"/>
  <c r="Q18" i="6"/>
  <c r="Q8"/>
  <c r="Q9"/>
  <c r="Q10"/>
  <c r="Q11"/>
  <c r="Q12"/>
  <c r="Q13"/>
  <c r="Q14"/>
  <c r="Q15"/>
  <c r="Q16"/>
  <c r="Q17"/>
  <c r="Q7"/>
  <c r="D20" i="7"/>
  <c r="E20"/>
  <c r="F20"/>
  <c r="G20"/>
  <c r="H20"/>
  <c r="I20"/>
  <c r="J20"/>
  <c r="K20"/>
  <c r="L20"/>
  <c r="M20"/>
  <c r="N20"/>
  <c r="O20"/>
  <c r="P20"/>
  <c r="Q20"/>
  <c r="C20"/>
  <c r="Q8"/>
  <c r="Q9"/>
  <c r="Q10"/>
  <c r="Q11"/>
  <c r="Q12"/>
  <c r="Q13"/>
  <c r="Q14"/>
  <c r="Q15"/>
  <c r="Q16"/>
  <c r="Q17"/>
  <c r="Q18"/>
  <c r="Q19"/>
  <c r="Q7"/>
  <c r="E52" i="31" l="1"/>
  <c r="F52"/>
  <c r="G52"/>
  <c r="H52"/>
  <c r="I52"/>
  <c r="D52"/>
  <c r="E47"/>
  <c r="F47"/>
  <c r="G47"/>
  <c r="H47"/>
  <c r="I47"/>
  <c r="D47"/>
  <c r="E42"/>
  <c r="F42"/>
  <c r="G42"/>
  <c r="H42"/>
  <c r="I42"/>
  <c r="D42"/>
  <c r="E34"/>
  <c r="F34"/>
  <c r="G34"/>
  <c r="H34"/>
  <c r="I34"/>
  <c r="D34"/>
  <c r="E28"/>
  <c r="F28"/>
  <c r="G28"/>
  <c r="H28"/>
  <c r="I28"/>
  <c r="D28"/>
  <c r="E23"/>
  <c r="F23"/>
  <c r="G23"/>
  <c r="H23"/>
  <c r="I23"/>
  <c r="D23"/>
  <c r="E11"/>
  <c r="F11"/>
  <c r="G11"/>
  <c r="H11"/>
  <c r="I11"/>
  <c r="D11"/>
  <c r="D52" i="32"/>
  <c r="E47"/>
  <c r="F47"/>
  <c r="G47"/>
  <c r="H47"/>
  <c r="I47"/>
  <c r="D47"/>
  <c r="D42"/>
  <c r="D34"/>
  <c r="D28"/>
  <c r="D23"/>
  <c r="D11"/>
  <c r="G6" i="8" l="1"/>
  <c r="G7"/>
  <c r="G8"/>
  <c r="G9"/>
  <c r="G10"/>
  <c r="G11"/>
  <c r="G5"/>
  <c r="C12"/>
  <c r="D12"/>
  <c r="F12"/>
  <c r="E6"/>
  <c r="E7"/>
  <c r="E8"/>
  <c r="E9"/>
  <c r="E10"/>
  <c r="E11"/>
  <c r="E5"/>
  <c r="I8" i="10"/>
  <c r="I9"/>
  <c r="I10"/>
  <c r="I11"/>
  <c r="I12"/>
  <c r="I13"/>
  <c r="I14"/>
  <c r="E12" i="8" l="1"/>
  <c r="K8" i="10"/>
  <c r="K9"/>
  <c r="K10"/>
  <c r="K11"/>
  <c r="K12"/>
  <c r="K13"/>
  <c r="K14"/>
  <c r="K7"/>
  <c r="J8"/>
  <c r="J9"/>
  <c r="J10"/>
  <c r="J11"/>
  <c r="J12"/>
  <c r="J13"/>
  <c r="J14"/>
  <c r="J7"/>
  <c r="J8" i="9"/>
  <c r="J9"/>
  <c r="J10"/>
  <c r="J11"/>
  <c r="J12"/>
  <c r="J13"/>
  <c r="J14"/>
  <c r="J7"/>
  <c r="I8"/>
  <c r="K8" s="1"/>
  <c r="I9"/>
  <c r="K9" s="1"/>
  <c r="I10"/>
  <c r="K10" s="1"/>
  <c r="I11"/>
  <c r="K11" s="1"/>
  <c r="I12"/>
  <c r="K12" s="1"/>
  <c r="I13"/>
  <c r="K13" s="1"/>
  <c r="I14"/>
  <c r="K14" s="1"/>
  <c r="I7"/>
  <c r="K7" s="1"/>
  <c r="L11" i="10" l="1"/>
  <c r="M11" s="1"/>
  <c r="L12"/>
  <c r="M12" s="1"/>
  <c r="L8"/>
  <c r="M8" s="1"/>
  <c r="L7"/>
  <c r="M7" s="1"/>
  <c r="L13"/>
  <c r="M13" s="1"/>
  <c r="L9"/>
  <c r="M9" s="1"/>
  <c r="L14"/>
  <c r="M14" s="1"/>
  <c r="L10"/>
  <c r="M10" s="1"/>
  <c r="N8" i="3"/>
  <c r="N9"/>
  <c r="N10"/>
  <c r="N11"/>
  <c r="N12"/>
  <c r="N13"/>
  <c r="N7"/>
  <c r="M14"/>
  <c r="L14"/>
  <c r="N14" s="1"/>
  <c r="K8"/>
  <c r="K9"/>
  <c r="K10"/>
  <c r="K11"/>
  <c r="K12"/>
  <c r="K13"/>
  <c r="K7"/>
  <c r="J14"/>
  <c r="I14"/>
  <c r="H8"/>
  <c r="H9"/>
  <c r="H10"/>
  <c r="H11"/>
  <c r="H12"/>
  <c r="H13"/>
  <c r="H7"/>
  <c r="G14"/>
  <c r="F14"/>
  <c r="D14"/>
  <c r="C14"/>
  <c r="E14" s="1"/>
  <c r="E8"/>
  <c r="O8" s="1"/>
  <c r="E9"/>
  <c r="O9" s="1"/>
  <c r="E10"/>
  <c r="E11"/>
  <c r="O11" s="1"/>
  <c r="E12"/>
  <c r="O12" s="1"/>
  <c r="E13"/>
  <c r="O13" s="1"/>
  <c r="E7"/>
  <c r="O7" s="1"/>
  <c r="O10" l="1"/>
  <c r="H14"/>
  <c r="O14" s="1"/>
  <c r="K14"/>
</calcChain>
</file>

<file path=xl/sharedStrings.xml><?xml version="1.0" encoding="utf-8"?>
<sst xmlns="http://schemas.openxmlformats.org/spreadsheetml/2006/main" count="1341" uniqueCount="229">
  <si>
    <t>KECAMATAN</t>
  </si>
  <si>
    <t>SANGIR</t>
  </si>
  <si>
    <t>SUNGAI PAGU</t>
  </si>
  <si>
    <t>KOTO PARIK GADANG DIATEH</t>
  </si>
  <si>
    <t>SANGIR JUJUAN</t>
  </si>
  <si>
    <t>SANGIR BATANG HARI</t>
  </si>
  <si>
    <t>PAUH DUO</t>
  </si>
  <si>
    <t>SANGIR BALAI JANGGO</t>
  </si>
  <si>
    <t>JUMLAH</t>
  </si>
  <si>
    <t>NO</t>
  </si>
  <si>
    <t>AGAMA</t>
  </si>
  <si>
    <t>LK</t>
  </si>
  <si>
    <t>PR</t>
  </si>
  <si>
    <t>JML</t>
  </si>
  <si>
    <t>ISLAM</t>
  </si>
  <si>
    <t>KRISTEN</t>
  </si>
  <si>
    <t>KATHOLIK</t>
  </si>
  <si>
    <t>HINDU</t>
  </si>
  <si>
    <t>BUDHA</t>
  </si>
  <si>
    <t>KHONGHUCU</t>
  </si>
  <si>
    <t>KEPERCAYAAN TERHADAP TUHAN YME</t>
  </si>
  <si>
    <t>STATUS PERKAWINAN</t>
  </si>
  <si>
    <t xml:space="preserve">BELUM KAWIN </t>
  </si>
  <si>
    <t>KAWIN</t>
  </si>
  <si>
    <t>CERAI HIDUP</t>
  </si>
  <si>
    <t>CERAI MATI</t>
  </si>
  <si>
    <t>Laki-Laki</t>
  </si>
  <si>
    <t>Perempuan</t>
  </si>
  <si>
    <t>Jumlah</t>
  </si>
  <si>
    <t>UMUR</t>
  </si>
  <si>
    <t>LAKI-LAKI</t>
  </si>
  <si>
    <t>PEREMPUAN</t>
  </si>
  <si>
    <t>JUMLAH PENDUDUK</t>
  </si>
  <si>
    <t>00-04</t>
  </si>
  <si>
    <t>05-09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</si>
  <si>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</si>
  <si>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</si>
  <si>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</si>
  <si>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</si>
  <si>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</si>
  <si>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</si>
  <si>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</si>
  <si>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</si>
  <si>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</si>
  <si>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</si>
  <si>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</si>
  <si>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</si>
  <si>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</si>
  <si>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75+</t>
  </si>
  <si>
    <t>TIDAK/BLM SEKOLAH</t>
  </si>
  <si>
    <t>BELUM TAMAT SD/SEDERAJAT</t>
  </si>
  <si>
    <t>TAMAT SD/SEDERAJAT</t>
  </si>
  <si>
    <t>SLTP/SEDERAJAT</t>
  </si>
  <si>
    <t>SLTA/SEDERAJAT</t>
  </si>
  <si>
    <t>DIPLOMA I/II</t>
  </si>
  <si>
    <t>AKADEMI/DIPLOMA III/SARJANA MUDA</t>
  </si>
  <si>
    <t>DIPLOMA IV/STRATA I</t>
  </si>
  <si>
    <t>STRATA-II</t>
  </si>
  <si>
    <t>STRATA-III</t>
  </si>
  <si>
    <t>PEKERJAAN</t>
  </si>
  <si>
    <t>BELUM/TIDAK BEKERJA</t>
  </si>
  <si>
    <t>APARATUR/PEJABAT NEGARA</t>
  </si>
  <si>
    <t>TENAGA PENGAJAR</t>
  </si>
  <si>
    <t>WIRASWASTA</t>
  </si>
  <si>
    <t>PERTANIAN/PETERNAKAN</t>
  </si>
  <si>
    <t>NELAYAN</t>
  </si>
  <si>
    <t>AGAMA DAN KEPERCAYAAN</t>
  </si>
  <si>
    <t>PELAJAR/MAHASISWA</t>
  </si>
  <si>
    <t>TENAGA KESEHATAN</t>
  </si>
  <si>
    <t>PENSIUNAN</t>
  </si>
  <si>
    <t>LAINNYA</t>
  </si>
  <si>
    <t>A</t>
  </si>
  <si>
    <t>B</t>
  </si>
  <si>
    <t>AB</t>
  </si>
  <si>
    <t>O</t>
  </si>
  <si>
    <t>A+</t>
  </si>
  <si>
    <t>A-</t>
  </si>
  <si>
    <t>B+</t>
  </si>
  <si>
    <t>B-</t>
  </si>
  <si>
    <t>AB+</t>
  </si>
  <si>
    <t>AB-</t>
  </si>
  <si>
    <t>O+</t>
  </si>
  <si>
    <t>O-</t>
  </si>
  <si>
    <t>TIDAK TAHU</t>
  </si>
  <si>
    <t>MILIK_KTPEL</t>
  </si>
  <si>
    <t>WAJIB KTP</t>
  </si>
  <si>
    <t>ADA AKTA LAHIR</t>
  </si>
  <si>
    <t>BELUM ADA AKTA LAHIR</t>
  </si>
  <si>
    <t>* Keadaan data pada Sistem Informasi Administrasi Kependudukan (SIAK)</t>
  </si>
  <si>
    <t>KEPALA DINAS KEPENDUDUKAN</t>
  </si>
  <si>
    <t>DAN PENCATATAN SIPIL,</t>
  </si>
  <si>
    <t>Drs. H. EFI YANDRI, M.Si</t>
  </si>
  <si>
    <t>Pembina Utama Muda</t>
  </si>
  <si>
    <t>NIP. 19690814 198902 1 001</t>
  </si>
  <si>
    <t xml:space="preserve">JUMLAH </t>
  </si>
  <si>
    <t>TINGKAT PENDIDIKAN</t>
  </si>
  <si>
    <t>JUMLAH WAJIB KIA</t>
  </si>
  <si>
    <t>Padang Aro,     Agustus  2020</t>
  </si>
  <si>
    <t>* Data Konsolidasi Bersih ( DKB ) Semester I Tahun 2020</t>
  </si>
  <si>
    <t>KEPEMILIKAN KIA</t>
  </si>
  <si>
    <t>BELUM MEMILIKI KIA</t>
  </si>
  <si>
    <t xml:space="preserve">JUMLAH ANAK USIA 0-18 </t>
  </si>
  <si>
    <t>%</t>
  </si>
  <si>
    <t xml:space="preserve">DATA AGREGAT PENDUDUK </t>
  </si>
  <si>
    <t>BERDASARKAN JENIS KELAMIN</t>
  </si>
  <si>
    <t>DATA AGREGAT PENDUDUK</t>
  </si>
  <si>
    <t>KECAMATAN SANGIR</t>
  </si>
  <si>
    <t>KECAMATAN SUNGAI PAGU</t>
  </si>
  <si>
    <t>KECAMATAN KOTO PARIK GADANG DIATEH</t>
  </si>
  <si>
    <t>KECAMATAN SANGIR JUJUAN</t>
  </si>
  <si>
    <t>KECAMATAN SANGIR BATANG HARI</t>
  </si>
  <si>
    <t>KECAMATAN PAUH DUO</t>
  </si>
  <si>
    <t>KECAMATAN SANGIR BALAI JANGGO</t>
  </si>
  <si>
    <t>BERDASARKAN AGAMA</t>
  </si>
  <si>
    <t>KPGD</t>
  </si>
  <si>
    <t>SJJ</t>
  </si>
  <si>
    <t>SBH</t>
  </si>
  <si>
    <t>SBJ</t>
  </si>
  <si>
    <t>BERDASARKAN GOLONGAN DARAH</t>
  </si>
  <si>
    <t>BERDASARKAN JENJANG PENDIDIKAN</t>
  </si>
  <si>
    <t>BERDASARKAN KELOMPOK UMUR</t>
  </si>
  <si>
    <t>NAMA KECAMATAN</t>
  </si>
  <si>
    <t>NAGARI</t>
  </si>
  <si>
    <t>LUBUK GADANG</t>
  </si>
  <si>
    <t>LUBUK GADANG TIMUR</t>
  </si>
  <si>
    <t>LUBUK GADANG SELATAN</t>
  </si>
  <si>
    <t>LUBUK GADANG UTARA</t>
  </si>
  <si>
    <t>PASIR TALANG</t>
  </si>
  <si>
    <t>KOTO BARU</t>
  </si>
  <si>
    <t>SAKO PASIA TALANG</t>
  </si>
  <si>
    <t>PASAR MUARA LABUH</t>
  </si>
  <si>
    <t>PULAKEK KOTO BARU</t>
  </si>
  <si>
    <t>BOMAS</t>
  </si>
  <si>
    <t>SAKO UTARA PASIA TALANG</t>
  </si>
  <si>
    <t>SAKO SELATAN PASIA TALANG</t>
  </si>
  <si>
    <t>PASIR TALANG BARAT</t>
  </si>
  <si>
    <t>PASIR TALANG TIMUR</t>
  </si>
  <si>
    <t>PASIR TALANG SELATAN</t>
  </si>
  <si>
    <t>PAKAN RABAA</t>
  </si>
  <si>
    <t>PAKAN RABAA TIMUR</t>
  </si>
  <si>
    <t>PAKAN RABAA UTARA</t>
  </si>
  <si>
    <t>PAKAN RABAA TENGAH</t>
  </si>
  <si>
    <t>LUBUK MALAKO</t>
  </si>
  <si>
    <t>BIDAR ALAM</t>
  </si>
  <si>
    <t>PADANG AIR DINGIN</t>
  </si>
  <si>
    <t>PADANG LIMAU SUNDAI</t>
  </si>
  <si>
    <t>PADANG GANTIANG</t>
  </si>
  <si>
    <t>ABAI</t>
  </si>
  <si>
    <t>DUSUN TANGAH</t>
  </si>
  <si>
    <t>LUBUK ULANG ALING</t>
  </si>
  <si>
    <t>RANAH PANTAI CERMIN</t>
  </si>
  <si>
    <t>SITAPUS</t>
  </si>
  <si>
    <t>LUBUK ULANG ALING SELATAN</t>
  </si>
  <si>
    <t>LUBUK ULANG ALING TENGAH</t>
  </si>
  <si>
    <t>ALAM PAUH DUO</t>
  </si>
  <si>
    <t>KAPAU ALAM PAUH DUO</t>
  </si>
  <si>
    <t>LUAK KAPAU ALAM PAUH DUO</t>
  </si>
  <si>
    <t>PAUH DUO NAN BATIGO</t>
  </si>
  <si>
    <t>SUNGAI KUNYIT</t>
  </si>
  <si>
    <t>TALAO SUNGAI KUNYIT</t>
  </si>
  <si>
    <t>SUNGAI KUNYIT BARAT</t>
  </si>
  <si>
    <t>TALUNAN MAJU</t>
  </si>
  <si>
    <t>TOTAL</t>
  </si>
  <si>
    <t>TOTAL KABUPATEN</t>
  </si>
  <si>
    <t>JENIS KELAMIN</t>
  </si>
  <si>
    <t>KEPALA KELUARGA</t>
  </si>
  <si>
    <t>BERDASARKAN JENIS PEKERJAAN</t>
  </si>
  <si>
    <t>SUAMI</t>
  </si>
  <si>
    <t>ISTERI</t>
  </si>
  <si>
    <t>ANAK</t>
  </si>
  <si>
    <t>MENANTU</t>
  </si>
  <si>
    <t>CUCU</t>
  </si>
  <si>
    <t>MERTUA</t>
  </si>
  <si>
    <t>PEMBANTU</t>
  </si>
  <si>
    <t>BERDASARKAN STATUS HUBUNGAN KELUARGA</t>
  </si>
  <si>
    <t>BERDASARKAN KEPALA KELUARGA</t>
  </si>
  <si>
    <t>JUMLAH KEPALA KELUARGA</t>
  </si>
  <si>
    <t>KEPEMILIKAN KARTU KELUARGA</t>
  </si>
  <si>
    <t>WAJIB KTP-EL</t>
  </si>
  <si>
    <t>% SUDAH</t>
  </si>
  <si>
    <t>BELUM KTP-EL</t>
  </si>
  <si>
    <t>% BELUM</t>
  </si>
  <si>
    <t>KEPEMILIKAN KTP-EL BERDASARKAN PEREKAMAN</t>
  </si>
  <si>
    <t>BERDASARKAN KEPEMILIKAN AKTA KELAHIRAN</t>
  </si>
  <si>
    <t>AKTA KELAHIRAN</t>
  </si>
  <si>
    <t>% ADA</t>
  </si>
  <si>
    <t>KEPEMILIKAN AKTA KEMATIAN</t>
  </si>
  <si>
    <t>BERDASARKAN STATUS PERKAWINAN</t>
  </si>
  <si>
    <t>BERDASARKAN PASANGAN NIKAH DAN BERAKTA PERKAWINAN</t>
  </si>
  <si>
    <t>JUMLAH PASANGAN</t>
  </si>
  <si>
    <t>ADA AKTA KAWIN</t>
  </si>
  <si>
    <t>HUNDU</t>
  </si>
  <si>
    <t>KEPERCAYAAN</t>
  </si>
  <si>
    <t>WAJIB KARTU IDENTITAS ANAK (KIA)</t>
  </si>
  <si>
    <t>13-16</t>
  </si>
  <si>
    <t>05-06</t>
  </si>
  <si>
    <t>07-12</t>
  </si>
  <si>
    <t>PER NAGARI</t>
  </si>
  <si>
    <t>BERDASARKAN PENDUDUK WAJIB KTP</t>
  </si>
  <si>
    <t>TOTAL KABUATEN</t>
  </si>
  <si>
    <t>BERDASARKAN PENDUDUK WAJIB KTP-EL</t>
  </si>
  <si>
    <t>SUDAH KTP-EL</t>
  </si>
  <si>
    <t>PENDUDUK WAJIB KTP-EL</t>
  </si>
  <si>
    <t>BERDASARKAN PEREKAMAN KTP-EL</t>
  </si>
  <si>
    <t>SUDAH REKAM KTP-EL</t>
  </si>
  <si>
    <t>BELUM REKAM KTP-EL</t>
  </si>
  <si>
    <t>PENDUDUK WAJIB KIA</t>
  </si>
  <si>
    <t>WAJIB KIA</t>
  </si>
  <si>
    <t>SUDAH KIA</t>
  </si>
  <si>
    <t>BELUM KIA</t>
  </si>
  <si>
    <t>SUDAH ADA AKTA KELAHIRAN</t>
  </si>
  <si>
    <t>BELUM ADA AKTA KELAHIRAN</t>
  </si>
  <si>
    <t>BERDASARKAN KEPEMILIKAN AKTA KELAHIRAN 0-18 TAHUN</t>
  </si>
  <si>
    <t>JUMLAH ANAK 0-18 TAHUN</t>
  </si>
  <si>
    <t>KEPEMILIKAN AKTA LAHIR</t>
  </si>
  <si>
    <t>SUDAH ADA AKTA LAHIR</t>
  </si>
  <si>
    <t>DARAH</t>
  </si>
  <si>
    <t>GOLONGAN</t>
  </si>
  <si>
    <t>SUDAH MEMILIKI KTP-EL</t>
  </si>
  <si>
    <t>BELUM MEMILIKI KTP-EL</t>
  </si>
  <si>
    <t>KEP KEL</t>
  </si>
  <si>
    <t>ORANG TUA</t>
  </si>
  <si>
    <t>FAMILI LAIN</t>
  </si>
  <si>
    <t>BERDASARKAN KEPEMILIKAN AKTA KEMATIAN</t>
  </si>
  <si>
    <t>JUMLAH KEMATIAN</t>
  </si>
  <si>
    <t>BERDASARKAN WAJIB KTP-EL PER NAGARI</t>
  </si>
  <si>
    <t>BERDASARKAN KEPEMILIKAN AKTA KELAHIRAN 0-18 TAHUN PER NAGARI</t>
  </si>
  <si>
    <t>BERDASARKAN KEPEMILIKAN KARTU IDENTITAS ANAK (KIA)</t>
  </si>
  <si>
    <t>BERDASARKAN PENERBITAN KARTU IDENTITAS ANAK (KIA) PER NAGARI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</si>
</sst>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#,##0;[Red]#,##0"/>
    <numFmt numFmtId="165" formatCode="_(* #,##0_);_(* \(#,##0\);_(* &quot;-&quot;??_);_(@_)"/>
  </numFmts>
  <fonts count="2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1"/>
      <color theme="1"/>
      <name val="Arial"/>
      <family val="2"/>
    </font>
    <font>
      <b/>
      <sz val="14"/>
      <color indexed="8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theme="1"/>
      <name val="Arial"/>
      <family val="2"/>
    </font>
    <font>
      <sz val="12"/>
      <color theme="1"/>
      <name val="Calibri"/>
      <family val="2"/>
      <charset val="1"/>
      <scheme val="minor"/>
    </font>
    <font>
      <sz val="12"/>
      <color theme="1"/>
      <name val="Arial"/>
      <family val="2"/>
    </font>
    <font>
      <b/>
      <i/>
      <sz val="9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6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2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/>
    <xf numFmtId="3" fontId="3" fillId="0" borderId="1" xfId="0" applyNumberFormat="1" applyFont="1" applyBorder="1"/>
    <xf numFmtId="0" fontId="8" fillId="2" borderId="4" xfId="0" applyFont="1" applyFill="1" applyBorder="1" applyAlignment="1">
      <alignment horizontal="center" vertical="center"/>
    </xf>
    <xf numFmtId="3" fontId="9" fillId="0" borderId="5" xfId="1" applyNumberFormat="1" applyFont="1" applyBorder="1"/>
    <xf numFmtId="3" fontId="9" fillId="0" borderId="1" xfId="1" applyNumberFormat="1" applyFont="1" applyBorder="1"/>
    <xf numFmtId="3" fontId="9" fillId="0" borderId="4" xfId="1" applyNumberFormat="1" applyFont="1" applyBorder="1"/>
    <xf numFmtId="0" fontId="12" fillId="0" borderId="0" xfId="2" applyFont="1"/>
    <xf numFmtId="0" fontId="10" fillId="0" borderId="0" xfId="2" applyFont="1" applyAlignment="1"/>
    <xf numFmtId="0" fontId="13" fillId="0" borderId="6" xfId="2" applyFont="1" applyBorder="1" applyAlignment="1">
      <alignment horizontal="center" vertical="center"/>
    </xf>
    <xf numFmtId="49" fontId="9" fillId="0" borderId="5" xfId="1" applyNumberFormat="1" applyFont="1" applyBorder="1"/>
    <xf numFmtId="3" fontId="13" fillId="0" borderId="5" xfId="0" applyNumberFormat="1" applyFont="1" applyBorder="1"/>
    <xf numFmtId="0" fontId="13" fillId="0" borderId="10" xfId="2" applyFont="1" applyBorder="1" applyAlignment="1">
      <alignment horizontal="center" vertical="center"/>
    </xf>
    <xf numFmtId="49" fontId="9" fillId="0" borderId="1" xfId="1" applyNumberFormat="1" applyFont="1" applyBorder="1"/>
    <xf numFmtId="3" fontId="13" fillId="0" borderId="1" xfId="0" applyNumberFormat="1" applyFont="1" applyBorder="1"/>
    <xf numFmtId="0" fontId="13" fillId="0" borderId="10" xfId="2" applyFont="1" applyFill="1" applyBorder="1" applyAlignment="1">
      <alignment horizontal="center" vertical="center"/>
    </xf>
    <xf numFmtId="0" fontId="13" fillId="0" borderId="15" xfId="2" applyFont="1" applyFill="1" applyBorder="1" applyAlignment="1">
      <alignment horizontal="center" vertical="center"/>
    </xf>
    <xf numFmtId="49" fontId="9" fillId="0" borderId="4" xfId="1" applyNumberFormat="1" applyFont="1" applyBorder="1"/>
    <xf numFmtId="3" fontId="13" fillId="0" borderId="4" xfId="0" applyNumberFormat="1" applyFont="1" applyBorder="1"/>
    <xf numFmtId="0" fontId="14" fillId="0" borderId="0" xfId="2" applyFont="1"/>
    <xf numFmtId="3" fontId="12" fillId="0" borderId="0" xfId="2" applyNumberFormat="1" applyFont="1"/>
    <xf numFmtId="4" fontId="12" fillId="0" borderId="0" xfId="2" applyNumberFormat="1" applyFont="1"/>
    <xf numFmtId="0" fontId="13" fillId="0" borderId="0" xfId="0" applyFont="1"/>
    <xf numFmtId="0" fontId="8" fillId="0" borderId="0" xfId="0" applyFont="1"/>
    <xf numFmtId="0" fontId="15" fillId="0" borderId="0" xfId="0" applyFont="1"/>
    <xf numFmtId="0" fontId="10" fillId="0" borderId="0" xfId="2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49" fontId="13" fillId="0" borderId="1" xfId="0" applyNumberFormat="1" applyFont="1" applyBorder="1"/>
    <xf numFmtId="0" fontId="13" fillId="0" borderId="1" xfId="0" applyFont="1" applyBorder="1"/>
    <xf numFmtId="3" fontId="8" fillId="0" borderId="1" xfId="0" applyNumberFormat="1" applyFont="1" applyBorder="1"/>
    <xf numFmtId="0" fontId="2" fillId="0" borderId="0" xfId="0" applyFont="1"/>
    <xf numFmtId="0" fontId="8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Fill="1"/>
    <xf numFmtId="0" fontId="8" fillId="0" borderId="1" xfId="0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3" fontId="5" fillId="0" borderId="1" xfId="0" applyNumberFormat="1" applyFont="1" applyBorder="1"/>
    <xf numFmtId="0" fontId="16" fillId="0" borderId="0" xfId="2" applyFont="1"/>
    <xf numFmtId="3" fontId="10" fillId="3" borderId="17" xfId="1" applyNumberFormat="1" applyFont="1" applyFill="1" applyBorder="1"/>
    <xf numFmtId="3" fontId="10" fillId="3" borderId="17" xfId="1" applyNumberFormat="1" applyFont="1" applyFill="1" applyBorder="1" applyAlignment="1">
      <alignment horizontal="center"/>
    </xf>
    <xf numFmtId="3" fontId="8" fillId="3" borderId="5" xfId="0" applyNumberFormat="1" applyFont="1" applyFill="1" applyBorder="1"/>
    <xf numFmtId="3" fontId="10" fillId="3" borderId="5" xfId="1" applyNumberFormat="1" applyFont="1" applyFill="1" applyBorder="1"/>
    <xf numFmtId="0" fontId="17" fillId="0" borderId="0" xfId="2" applyFont="1"/>
    <xf numFmtId="4" fontId="9" fillId="0" borderId="5" xfId="1" applyNumberFormat="1" applyFont="1" applyBorder="1"/>
    <xf numFmtId="4" fontId="17" fillId="0" borderId="0" xfId="2" applyNumberFormat="1" applyFont="1"/>
    <xf numFmtId="4" fontId="9" fillId="0" borderId="1" xfId="1" applyNumberFormat="1" applyFont="1" applyBorder="1"/>
    <xf numFmtId="3" fontId="9" fillId="0" borderId="2" xfId="1" applyNumberFormat="1" applyFont="1" applyBorder="1"/>
    <xf numFmtId="4" fontId="9" fillId="0" borderId="2" xfId="1" applyNumberFormat="1" applyFont="1" applyBorder="1"/>
    <xf numFmtId="3" fontId="13" fillId="0" borderId="2" xfId="0" applyNumberFormat="1" applyFont="1" applyBorder="1"/>
    <xf numFmtId="3" fontId="10" fillId="3" borderId="27" xfId="1" applyNumberFormat="1" applyFont="1" applyFill="1" applyBorder="1"/>
    <xf numFmtId="3" fontId="8" fillId="3" borderId="27" xfId="0" applyNumberFormat="1" applyFont="1" applyFill="1" applyBorder="1"/>
    <xf numFmtId="0" fontId="8" fillId="0" borderId="18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2" fontId="8" fillId="0" borderId="1" xfId="0" applyNumberFormat="1" applyFont="1" applyBorder="1"/>
    <xf numFmtId="0" fontId="8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8" fillId="0" borderId="20" xfId="0" applyFont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0" fillId="0" borderId="1" xfId="0" applyBorder="1"/>
    <xf numFmtId="0" fontId="0" fillId="0" borderId="0" xfId="0" applyAlignment="1"/>
    <xf numFmtId="0" fontId="13" fillId="0" borderId="1" xfId="0" applyFont="1" applyBorder="1" applyAlignment="1"/>
    <xf numFmtId="0" fontId="13" fillId="0" borderId="18" xfId="0" applyFont="1" applyBorder="1"/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Border="1"/>
    <xf numFmtId="0" fontId="0" fillId="0" borderId="0" xfId="0" applyBorder="1"/>
    <xf numFmtId="49" fontId="13" fillId="0" borderId="1" xfId="0" applyNumberFormat="1" applyFont="1" applyBorder="1" applyAlignment="1">
      <alignment horizontal="center"/>
    </xf>
    <xf numFmtId="0" fontId="12" fillId="0" borderId="0" xfId="2" applyFont="1" applyAlignment="1">
      <alignment horizontal="center"/>
    </xf>
    <xf numFmtId="49" fontId="13" fillId="0" borderId="0" xfId="0" applyNumberFormat="1" applyFont="1" applyBorder="1"/>
    <xf numFmtId="3" fontId="13" fillId="0" borderId="0" xfId="0" applyNumberFormat="1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3" fillId="0" borderId="0" xfId="0" applyFont="1" applyAlignment="1">
      <alignment horizontal="center" vertical="center"/>
    </xf>
    <xf numFmtId="49" fontId="10" fillId="0" borderId="0" xfId="1" applyNumberFormat="1" applyFont="1" applyFill="1" applyBorder="1" applyAlignment="1">
      <alignment horizontal="center"/>
    </xf>
    <xf numFmtId="3" fontId="10" fillId="0" borderId="0" xfId="1" applyNumberFormat="1" applyFont="1" applyFill="1" applyBorder="1" applyAlignment="1">
      <alignment horizontal="center"/>
    </xf>
    <xf numFmtId="3" fontId="10" fillId="0" borderId="0" xfId="1" applyNumberFormat="1" applyFont="1" applyFill="1" applyBorder="1"/>
    <xf numFmtId="4" fontId="9" fillId="0" borderId="0" xfId="1" applyNumberFormat="1" applyFont="1" applyFill="1" applyBorder="1"/>
    <xf numFmtId="3" fontId="8" fillId="0" borderId="0" xfId="0" applyNumberFormat="1" applyFont="1" applyFill="1" applyBorder="1"/>
    <xf numFmtId="4" fontId="17" fillId="0" borderId="0" xfId="2" applyNumberFormat="1" applyFont="1" applyFill="1"/>
    <xf numFmtId="0" fontId="17" fillId="0" borderId="0" xfId="2" applyFont="1" applyFill="1"/>
    <xf numFmtId="3" fontId="10" fillId="3" borderId="17" xfId="1" applyNumberFormat="1" applyFont="1" applyFill="1" applyBorder="1" applyAlignment="1">
      <alignment horizontal="right"/>
    </xf>
    <xf numFmtId="3" fontId="0" fillId="0" borderId="1" xfId="0" applyNumberFormat="1" applyBorder="1"/>
    <xf numFmtId="0" fontId="19" fillId="0" borderId="0" xfId="0" applyFont="1"/>
    <xf numFmtId="0" fontId="8" fillId="0" borderId="1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quotePrefix="1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5" fillId="0" borderId="1" xfId="0" applyFont="1" applyBorder="1"/>
    <xf numFmtId="0" fontId="13" fillId="0" borderId="0" xfId="2" applyFont="1"/>
    <xf numFmtId="0" fontId="5" fillId="0" borderId="0" xfId="0" applyFont="1"/>
    <xf numFmtId="3" fontId="13" fillId="0" borderId="21" xfId="0" applyNumberFormat="1" applyFont="1" applyFill="1" applyBorder="1"/>
    <xf numFmtId="3" fontId="13" fillId="0" borderId="34" xfId="0" applyNumberFormat="1" applyFont="1" applyFill="1" applyBorder="1"/>
    <xf numFmtId="3" fontId="13" fillId="0" borderId="35" xfId="0" applyNumberFormat="1" applyFont="1" applyFill="1" applyBorder="1"/>
    <xf numFmtId="164" fontId="13" fillId="0" borderId="1" xfId="3" applyNumberFormat="1" applyFont="1" applyBorder="1"/>
    <xf numFmtId="164" fontId="13" fillId="0" borderId="1" xfId="0" applyNumberFormat="1" applyFont="1" applyBorder="1"/>
    <xf numFmtId="0" fontId="18" fillId="0" borderId="0" xfId="0" applyFont="1"/>
    <xf numFmtId="49" fontId="13" fillId="0" borderId="3" xfId="0" applyNumberFormat="1" applyFont="1" applyBorder="1"/>
    <xf numFmtId="49" fontId="0" fillId="0" borderId="1" xfId="0" applyNumberFormat="1" applyBorder="1"/>
    <xf numFmtId="0" fontId="0" fillId="0" borderId="21" xfId="0" applyFill="1" applyBorder="1"/>
    <xf numFmtId="3" fontId="2" fillId="5" borderId="1" xfId="0" applyNumberFormat="1" applyFont="1" applyFill="1" applyBorder="1"/>
    <xf numFmtId="3" fontId="2" fillId="0" borderId="1" xfId="0" applyNumberFormat="1" applyFont="1" applyBorder="1"/>
    <xf numFmtId="3" fontId="8" fillId="5" borderId="1" xfId="0" applyNumberFormat="1" applyFont="1" applyFill="1" applyBorder="1" applyAlignment="1"/>
    <xf numFmtId="3" fontId="18" fillId="5" borderId="1" xfId="0" applyNumberFormat="1" applyFont="1" applyFill="1" applyBorder="1"/>
    <xf numFmtId="3" fontId="18" fillId="4" borderId="1" xfId="0" applyNumberFormat="1" applyFont="1" applyFill="1" applyBorder="1"/>
    <xf numFmtId="0" fontId="18" fillId="0" borderId="1" xfId="0" applyFont="1" applyBorder="1"/>
    <xf numFmtId="3" fontId="8" fillId="0" borderId="1" xfId="0" applyNumberFormat="1" applyFont="1" applyBorder="1" applyAlignment="1">
      <alignment wrapText="1"/>
    </xf>
    <xf numFmtId="3" fontId="3" fillId="6" borderId="1" xfId="0" applyNumberFormat="1" applyFont="1" applyFill="1" applyBorder="1"/>
    <xf numFmtId="3" fontId="18" fillId="6" borderId="1" xfId="0" applyNumberFormat="1" applyFont="1" applyFill="1" applyBorder="1"/>
    <xf numFmtId="0" fontId="2" fillId="6" borderId="1" xfId="0" applyFont="1" applyFill="1" applyBorder="1"/>
    <xf numFmtId="2" fontId="0" fillId="0" borderId="1" xfId="0" applyNumberFormat="1" applyBorder="1"/>
    <xf numFmtId="3" fontId="3" fillId="5" borderId="1" xfId="0" applyNumberFormat="1" applyFont="1" applyFill="1" applyBorder="1"/>
    <xf numFmtId="3" fontId="3" fillId="4" borderId="1" xfId="0" applyNumberFormat="1" applyFont="1" applyFill="1" applyBorder="1"/>
    <xf numFmtId="2" fontId="5" fillId="0" borderId="1" xfId="0" applyNumberFormat="1" applyFont="1" applyBorder="1"/>
    <xf numFmtId="2" fontId="3" fillId="5" borderId="1" xfId="0" applyNumberFormat="1" applyFont="1" applyFill="1" applyBorder="1"/>
    <xf numFmtId="2" fontId="3" fillId="4" borderId="1" xfId="0" applyNumberFormat="1" applyFont="1" applyFill="1" applyBorder="1"/>
    <xf numFmtId="2" fontId="18" fillId="5" borderId="1" xfId="0" applyNumberFormat="1" applyFont="1" applyFill="1" applyBorder="1"/>
    <xf numFmtId="2" fontId="18" fillId="4" borderId="1" xfId="0" applyNumberFormat="1" applyFont="1" applyFill="1" applyBorder="1"/>
    <xf numFmtId="165" fontId="0" fillId="0" borderId="1" xfId="4" applyNumberFormat="1" applyFont="1" applyBorder="1"/>
    <xf numFmtId="165" fontId="18" fillId="5" borderId="1" xfId="4" applyNumberFormat="1" applyFont="1" applyFill="1" applyBorder="1"/>
    <xf numFmtId="165" fontId="18" fillId="4" borderId="1" xfId="4" applyNumberFormat="1" applyFont="1" applyFill="1" applyBorder="1"/>
    <xf numFmtId="2" fontId="0" fillId="0" borderId="1" xfId="4" applyNumberFormat="1" applyFont="1" applyBorder="1"/>
    <xf numFmtId="2" fontId="18" fillId="5" borderId="1" xfId="4" applyNumberFormat="1" applyFont="1" applyFill="1" applyBorder="1"/>
    <xf numFmtId="2" fontId="18" fillId="4" borderId="1" xfId="4" applyNumberFormat="1" applyFont="1" applyFill="1" applyBorder="1"/>
    <xf numFmtId="164" fontId="13" fillId="0" borderId="1" xfId="3" applyNumberFormat="1" applyFont="1" applyBorder="1" applyAlignment="1">
      <alignment horizontal="right"/>
    </xf>
    <xf numFmtId="3" fontId="0" fillId="0" borderId="0" xfId="0" applyNumberFormat="1" applyAlignment="1">
      <alignment horizontal="right"/>
    </xf>
    <xf numFmtId="0" fontId="2" fillId="0" borderId="0" xfId="0" applyFont="1" applyAlignment="1">
      <alignment horizontal="right"/>
    </xf>
    <xf numFmtId="4" fontId="10" fillId="0" borderId="28" xfId="1" applyNumberFormat="1" applyFont="1" applyBorder="1" applyAlignment="1">
      <alignment wrapText="1"/>
    </xf>
    <xf numFmtId="4" fontId="10" fillId="0" borderId="29" xfId="1" applyNumberFormat="1" applyFont="1" applyBorder="1"/>
    <xf numFmtId="4" fontId="10" fillId="0" borderId="30" xfId="1" applyNumberFormat="1" applyFont="1" applyBorder="1"/>
    <xf numFmtId="4" fontId="10" fillId="3" borderId="23" xfId="1" applyNumberFormat="1" applyFont="1" applyFill="1" applyBorder="1"/>
    <xf numFmtId="4" fontId="10" fillId="3" borderId="27" xfId="1" applyNumberFormat="1" applyFont="1" applyFill="1" applyBorder="1"/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3" fontId="8" fillId="4" borderId="1" xfId="0" applyNumberFormat="1" applyFont="1" applyFill="1" applyBorder="1"/>
    <xf numFmtId="3" fontId="10" fillId="4" borderId="1" xfId="1" applyNumberFormat="1" applyFont="1" applyFill="1" applyBorder="1"/>
    <xf numFmtId="4" fontId="10" fillId="4" borderId="1" xfId="1" applyNumberFormat="1" applyFont="1" applyFill="1" applyBorder="1"/>
    <xf numFmtId="2" fontId="8" fillId="4" borderId="1" xfId="0" applyNumberFormat="1" applyFont="1" applyFill="1" applyBorder="1"/>
    <xf numFmtId="165" fontId="8" fillId="4" borderId="1" xfId="4" applyNumberFormat="1" applyFont="1" applyFill="1" applyBorder="1" applyAlignment="1">
      <alignment horizontal="right"/>
    </xf>
    <xf numFmtId="164" fontId="8" fillId="4" borderId="1" xfId="3" applyNumberFormat="1" applyFont="1" applyFill="1" applyBorder="1" applyAlignment="1">
      <alignment horizontal="right"/>
    </xf>
    <xf numFmtId="3" fontId="8" fillId="4" borderId="1" xfId="0" applyNumberFormat="1" applyFont="1" applyFill="1" applyBorder="1" applyAlignment="1"/>
    <xf numFmtId="49" fontId="8" fillId="4" borderId="18" xfId="0" applyNumberFormat="1" applyFont="1" applyFill="1" applyBorder="1" applyAlignment="1">
      <alignment horizontal="center"/>
    </xf>
    <xf numFmtId="49" fontId="8" fillId="4" borderId="20" xfId="0" applyNumberFormat="1" applyFont="1" applyFill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5" borderId="18" xfId="0" applyFont="1" applyFill="1" applyBorder="1" applyAlignment="1">
      <alignment horizontal="center"/>
    </xf>
    <xf numFmtId="0" fontId="8" fillId="5" borderId="19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8" fillId="4" borderId="18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0" borderId="2" xfId="0" applyFont="1" applyBorder="1" applyAlignment="1">
      <alignment horizontal="center" vertical="top"/>
    </xf>
    <xf numFmtId="0" fontId="13" fillId="0" borderId="21" xfId="0" applyFont="1" applyBorder="1" applyAlignment="1">
      <alignment horizontal="center" vertical="top"/>
    </xf>
    <xf numFmtId="0" fontId="13" fillId="0" borderId="3" xfId="0" applyFont="1" applyBorder="1" applyAlignment="1">
      <alignment horizontal="center" vertical="top"/>
    </xf>
    <xf numFmtId="0" fontId="13" fillId="0" borderId="32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4" borderId="2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21" xfId="0" applyFont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right"/>
    </xf>
    <xf numFmtId="49" fontId="8" fillId="4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5" borderId="18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8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8" fillId="5" borderId="1" xfId="0" applyFont="1" applyFill="1" applyBorder="1" applyAlignment="1">
      <alignment horizontal="center"/>
    </xf>
    <xf numFmtId="0" fontId="18" fillId="4" borderId="18" xfId="0" applyFont="1" applyFill="1" applyBorder="1" applyAlignment="1">
      <alignment horizontal="center"/>
    </xf>
    <xf numFmtId="0" fontId="18" fillId="4" borderId="19" xfId="0" applyFont="1" applyFill="1" applyBorder="1" applyAlignment="1">
      <alignment horizontal="center"/>
    </xf>
    <xf numFmtId="0" fontId="18" fillId="4" borderId="20" xfId="0" applyFont="1" applyFill="1" applyBorder="1" applyAlignment="1">
      <alignment horizontal="center"/>
    </xf>
    <xf numFmtId="0" fontId="18" fillId="5" borderId="18" xfId="0" applyFont="1" applyFill="1" applyBorder="1" applyAlignment="1">
      <alignment horizontal="center"/>
    </xf>
    <xf numFmtId="0" fontId="18" fillId="5" borderId="19" xfId="0" applyFont="1" applyFill="1" applyBorder="1" applyAlignment="1">
      <alignment horizontal="center"/>
    </xf>
    <xf numFmtId="0" fontId="18" fillId="5" borderId="20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8" fillId="5" borderId="18" xfId="0" applyFont="1" applyFill="1" applyBorder="1" applyAlignment="1">
      <alignment horizontal="center" vertical="center"/>
    </xf>
    <xf numFmtId="0" fontId="18" fillId="5" borderId="19" xfId="0" applyFont="1" applyFill="1" applyBorder="1" applyAlignment="1">
      <alignment horizontal="center" vertical="center"/>
    </xf>
    <xf numFmtId="0" fontId="18" fillId="5" borderId="20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3" fillId="5" borderId="1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49" fontId="10" fillId="3" borderId="16" xfId="1" applyNumberFormat="1" applyFont="1" applyFill="1" applyBorder="1" applyAlignment="1">
      <alignment horizontal="center"/>
    </xf>
    <xf numFmtId="49" fontId="10" fillId="3" borderId="17" xfId="1" applyNumberFormat="1" applyFont="1" applyFill="1" applyBorder="1" applyAlignment="1">
      <alignment horizontal="center"/>
    </xf>
    <xf numFmtId="0" fontId="8" fillId="2" borderId="6" xfId="2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0" fontId="8" fillId="2" borderId="14" xfId="2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/>
    </xf>
    <xf numFmtId="0" fontId="10" fillId="2" borderId="13" xfId="1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24" xfId="2" applyFont="1" applyFill="1" applyBorder="1" applyAlignment="1">
      <alignment horizontal="center" vertical="center" wrapText="1"/>
    </xf>
    <xf numFmtId="0" fontId="8" fillId="2" borderId="25" xfId="2" applyFont="1" applyFill="1" applyBorder="1" applyAlignment="1">
      <alignment horizontal="center" vertical="center" wrapText="1"/>
    </xf>
    <xf numFmtId="0" fontId="8" fillId="2" borderId="26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8" fillId="2" borderId="12" xfId="2" applyFont="1" applyFill="1" applyBorder="1" applyAlignment="1">
      <alignment horizontal="center" vertical="center"/>
    </xf>
    <xf numFmtId="0" fontId="8" fillId="2" borderId="13" xfId="2" applyFont="1" applyFill="1" applyBorder="1" applyAlignment="1">
      <alignment horizontal="center" vertical="center"/>
    </xf>
    <xf numFmtId="0" fontId="8" fillId="2" borderId="22" xfId="2" applyFont="1" applyFill="1" applyBorder="1" applyAlignment="1">
      <alignment horizontal="center" vertical="center" wrapText="1"/>
    </xf>
    <xf numFmtId="0" fontId="8" fillId="2" borderId="21" xfId="2" applyFont="1" applyFill="1" applyBorder="1" applyAlignment="1">
      <alignment horizontal="center" vertical="center" wrapText="1"/>
    </xf>
    <xf numFmtId="0" fontId="8" fillId="2" borderId="17" xfId="2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49" fontId="7" fillId="6" borderId="1" xfId="1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/>
  </cellXfs>
  <cellStyles count="5">
    <cellStyle name="Comma" xfId="4" builtinId="3"/>
    <cellStyle name="Comma [0]" xfId="3" builtinId="6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4"/>
  <sheetViews>
    <sheetView view="pageLayout" zoomScaleSheetLayoutView="100" workbookViewId="0">
      <selection activeCell="G4" sqref="G4"/>
    </sheetView>
  </sheetViews>
  <sheetFormatPr defaultRowHeight="15"/>
  <cols>
    <col min="1" max="1" width="3.85546875" bestFit="1" customWidth="1"/>
    <col min="2" max="2" width="47.7109375" customWidth="1"/>
    <col min="3" max="5" width="19.7109375" customWidth="1"/>
  </cols>
  <sheetData>
    <row r="1" spans="1:24" ht="18">
      <c r="A1" s="167" t="s">
        <v>103</v>
      </c>
      <c r="B1" s="167"/>
      <c r="C1" s="167"/>
      <c r="D1" s="167"/>
      <c r="E1" s="167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4" ht="18">
      <c r="A2" s="167" t="s">
        <v>104</v>
      </c>
      <c r="B2" s="167"/>
      <c r="C2" s="167"/>
      <c r="D2" s="167"/>
      <c r="E2" s="167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4" spans="1:24" s="36" customFormat="1" ht="15.75">
      <c r="A4" s="165" t="s">
        <v>9</v>
      </c>
      <c r="B4" s="165" t="s">
        <v>0</v>
      </c>
      <c r="C4" s="162" t="s">
        <v>32</v>
      </c>
      <c r="D4" s="163"/>
      <c r="E4" s="164"/>
    </row>
    <row r="5" spans="1:24" s="38" customFormat="1" ht="15.75">
      <c r="A5" s="166"/>
      <c r="B5" s="166"/>
      <c r="C5" s="37" t="s">
        <v>30</v>
      </c>
      <c r="D5" s="37" t="s">
        <v>31</v>
      </c>
      <c r="E5" s="37" t="s">
        <v>8</v>
      </c>
    </row>
    <row r="6" spans="1:24" ht="15.75">
      <c r="A6" s="32">
        <v>1</v>
      </c>
      <c r="B6" s="33" t="s">
        <v>1</v>
      </c>
      <c r="C6" s="18">
        <v>26177</v>
      </c>
      <c r="D6" s="18">
        <v>24952</v>
      </c>
      <c r="E6" s="35">
        <v>51129</v>
      </c>
      <c r="H6" s="1"/>
    </row>
    <row r="7" spans="1:24" ht="15.75">
      <c r="A7" s="32">
        <v>2</v>
      </c>
      <c r="B7" s="33" t="s">
        <v>2</v>
      </c>
      <c r="C7" s="18">
        <v>16812</v>
      </c>
      <c r="D7" s="18">
        <v>16979</v>
      </c>
      <c r="E7" s="35">
        <v>33791</v>
      </c>
      <c r="H7" s="1"/>
    </row>
    <row r="8" spans="1:24" ht="15.75">
      <c r="A8" s="32">
        <v>3</v>
      </c>
      <c r="B8" s="33" t="s">
        <v>3</v>
      </c>
      <c r="C8" s="18">
        <v>14980</v>
      </c>
      <c r="D8" s="18">
        <v>14427</v>
      </c>
      <c r="E8" s="35">
        <v>29407</v>
      </c>
      <c r="H8" s="1"/>
    </row>
    <row r="9" spans="1:24" ht="15.75">
      <c r="A9" s="32">
        <v>4</v>
      </c>
      <c r="B9" s="33" t="s">
        <v>4</v>
      </c>
      <c r="C9" s="18">
        <v>7726</v>
      </c>
      <c r="D9" s="18">
        <v>7301</v>
      </c>
      <c r="E9" s="35">
        <v>15027</v>
      </c>
      <c r="H9" s="1"/>
    </row>
    <row r="10" spans="1:24" ht="15.75">
      <c r="A10" s="32">
        <v>5</v>
      </c>
      <c r="B10" s="33" t="s">
        <v>5</v>
      </c>
      <c r="C10" s="18">
        <v>8236</v>
      </c>
      <c r="D10" s="18">
        <v>7900</v>
      </c>
      <c r="E10" s="35">
        <v>16136</v>
      </c>
      <c r="H10" s="1"/>
    </row>
    <row r="11" spans="1:24" ht="15.75">
      <c r="A11" s="32">
        <v>6</v>
      </c>
      <c r="B11" s="33" t="s">
        <v>6</v>
      </c>
      <c r="C11" s="18">
        <v>9945</v>
      </c>
      <c r="D11" s="18">
        <v>9674</v>
      </c>
      <c r="E11" s="35">
        <v>19619</v>
      </c>
      <c r="H11" s="1"/>
    </row>
    <row r="12" spans="1:24" ht="15.75">
      <c r="A12" s="32">
        <v>7</v>
      </c>
      <c r="B12" s="33" t="s">
        <v>7</v>
      </c>
      <c r="C12" s="18">
        <v>9200</v>
      </c>
      <c r="D12" s="18">
        <v>8345</v>
      </c>
      <c r="E12" s="35">
        <v>17545</v>
      </c>
      <c r="H12" s="1"/>
    </row>
    <row r="13" spans="1:24" s="36" customFormat="1" ht="15.75">
      <c r="A13" s="160" t="s">
        <v>8</v>
      </c>
      <c r="B13" s="161"/>
      <c r="C13" s="153">
        <v>93076</v>
      </c>
      <c r="D13" s="153">
        <v>89578</v>
      </c>
      <c r="E13" s="153">
        <v>182654</v>
      </c>
      <c r="H13" s="1"/>
    </row>
    <row r="14" spans="1:24" ht="15.75">
      <c r="A14" s="23" t="s">
        <v>88</v>
      </c>
      <c r="B14" s="11"/>
      <c r="C14" s="11"/>
    </row>
    <row r="15" spans="1:24" ht="15.75">
      <c r="A15" s="23" t="s">
        <v>98</v>
      </c>
      <c r="B15" s="11"/>
      <c r="C15" s="11"/>
      <c r="D15" s="26"/>
    </row>
    <row r="16" spans="1:24" ht="15.75">
      <c r="A16" s="23"/>
      <c r="B16" s="11"/>
      <c r="D16" s="26" t="s">
        <v>97</v>
      </c>
    </row>
    <row r="17" spans="1:4" ht="15.75">
      <c r="A17" s="11"/>
      <c r="B17" s="11"/>
      <c r="D17" s="27" t="s">
        <v>89</v>
      </c>
    </row>
    <row r="18" spans="1:4" ht="15.75">
      <c r="A18" s="11"/>
      <c r="B18" s="11"/>
      <c r="D18" s="27" t="s">
        <v>90</v>
      </c>
    </row>
    <row r="19" spans="1:4" ht="15.75">
      <c r="A19" s="11"/>
      <c r="B19" s="11"/>
      <c r="D19" s="26"/>
    </row>
    <row r="20" spans="1:4" ht="15.75">
      <c r="A20" s="11"/>
      <c r="B20" s="11"/>
      <c r="D20" s="26"/>
    </row>
    <row r="21" spans="1:4" ht="15.75">
      <c r="A21" s="11"/>
      <c r="B21" s="11"/>
      <c r="D21" s="26"/>
    </row>
    <row r="22" spans="1:4" ht="15.75">
      <c r="A22" s="11"/>
      <c r="B22" s="11"/>
      <c r="D22" s="28" t="s">
        <v>91</v>
      </c>
    </row>
    <row r="23" spans="1:4" ht="15.75">
      <c r="A23" s="11"/>
      <c r="B23" s="11"/>
      <c r="D23" s="26" t="s">
        <v>92</v>
      </c>
    </row>
    <row r="24" spans="1:4" ht="15.75">
      <c r="A24" s="11"/>
      <c r="B24" s="11"/>
      <c r="D24" s="26" t="s">
        <v>93</v>
      </c>
    </row>
  </sheetData>
  <mergeCells count="6">
    <mergeCell ref="A13:B13"/>
    <mergeCell ref="C4:E4"/>
    <mergeCell ref="B4:B5"/>
    <mergeCell ref="A4:A5"/>
    <mergeCell ref="A1:E1"/>
    <mergeCell ref="A2:E2"/>
  </mergeCells>
  <pageMargins left="0.7" right="0.7" top="0.75" bottom="0.75" header="0.3" footer="0.3"/>
  <pageSetup paperSize="9" orientation="landscape" horizontalDpi="4294967293" verticalDpi="0" r:id="rId1"/>
  <headerFooter>
    <oddFooter>&amp;R5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AJ25"/>
  <sheetViews>
    <sheetView view="pageLayout" topLeftCell="A22" workbookViewId="0">
      <selection activeCell="R14" sqref="R14"/>
    </sheetView>
  </sheetViews>
  <sheetFormatPr defaultRowHeight="15"/>
  <cols>
    <col min="1" max="1" width="4.5703125" style="2" bestFit="1" customWidth="1"/>
    <col min="2" max="2" width="46.28515625" customWidth="1"/>
    <col min="3" max="16" width="8.28515625" customWidth="1"/>
    <col min="17" max="17" width="11.7109375" customWidth="1"/>
    <col min="18" max="18" width="7.5703125" bestFit="1" customWidth="1"/>
    <col min="19" max="23" width="6.5703125" bestFit="1" customWidth="1"/>
    <col min="24" max="25" width="5.5703125" bestFit="1" customWidth="1"/>
    <col min="26" max="26" width="6.5703125" bestFit="1" customWidth="1"/>
    <col min="27" max="27" width="5.5703125" bestFit="1" customWidth="1"/>
    <col min="28" max="35" width="9.28515625" bestFit="1" customWidth="1"/>
    <col min="269" max="269" width="4.28515625" bestFit="1" customWidth="1"/>
    <col min="270" max="270" width="38.140625" bestFit="1" customWidth="1"/>
    <col min="271" max="273" width="6.5703125" bestFit="1" customWidth="1"/>
    <col min="274" max="274" width="7.5703125" bestFit="1" customWidth="1"/>
    <col min="275" max="279" width="6.5703125" bestFit="1" customWidth="1"/>
    <col min="280" max="281" width="5.5703125" bestFit="1" customWidth="1"/>
    <col min="282" max="282" width="6.5703125" bestFit="1" customWidth="1"/>
    <col min="283" max="283" width="5.5703125" bestFit="1" customWidth="1"/>
    <col min="284" max="291" width="9.28515625" bestFit="1" customWidth="1"/>
    <col min="525" max="525" width="4.28515625" bestFit="1" customWidth="1"/>
    <col min="526" max="526" width="38.140625" bestFit="1" customWidth="1"/>
    <col min="527" max="529" width="6.5703125" bestFit="1" customWidth="1"/>
    <col min="530" max="530" width="7.5703125" bestFit="1" customWidth="1"/>
    <col min="531" max="535" width="6.5703125" bestFit="1" customWidth="1"/>
    <col min="536" max="537" width="5.5703125" bestFit="1" customWidth="1"/>
    <col min="538" max="538" width="6.5703125" bestFit="1" customWidth="1"/>
    <col min="539" max="539" width="5.5703125" bestFit="1" customWidth="1"/>
    <col min="540" max="547" width="9.28515625" bestFit="1" customWidth="1"/>
    <col min="781" max="781" width="4.28515625" bestFit="1" customWidth="1"/>
    <col min="782" max="782" width="38.140625" bestFit="1" customWidth="1"/>
    <col min="783" max="785" width="6.5703125" bestFit="1" customWidth="1"/>
    <col min="786" max="786" width="7.5703125" bestFit="1" customWidth="1"/>
    <col min="787" max="791" width="6.5703125" bestFit="1" customWidth="1"/>
    <col min="792" max="793" width="5.5703125" bestFit="1" customWidth="1"/>
    <col min="794" max="794" width="6.5703125" bestFit="1" customWidth="1"/>
    <col min="795" max="795" width="5.5703125" bestFit="1" customWidth="1"/>
    <col min="796" max="803" width="9.28515625" bestFit="1" customWidth="1"/>
    <col min="1037" max="1037" width="4.28515625" bestFit="1" customWidth="1"/>
    <col min="1038" max="1038" width="38.140625" bestFit="1" customWidth="1"/>
    <col min="1039" max="1041" width="6.5703125" bestFit="1" customWidth="1"/>
    <col min="1042" max="1042" width="7.5703125" bestFit="1" customWidth="1"/>
    <col min="1043" max="1047" width="6.5703125" bestFit="1" customWidth="1"/>
    <col min="1048" max="1049" width="5.5703125" bestFit="1" customWidth="1"/>
    <col min="1050" max="1050" width="6.5703125" bestFit="1" customWidth="1"/>
    <col min="1051" max="1051" width="5.5703125" bestFit="1" customWidth="1"/>
    <col min="1052" max="1059" width="9.28515625" bestFit="1" customWidth="1"/>
    <col min="1293" max="1293" width="4.28515625" bestFit="1" customWidth="1"/>
    <col min="1294" max="1294" width="38.140625" bestFit="1" customWidth="1"/>
    <col min="1295" max="1297" width="6.5703125" bestFit="1" customWidth="1"/>
    <col min="1298" max="1298" width="7.5703125" bestFit="1" customWidth="1"/>
    <col min="1299" max="1303" width="6.5703125" bestFit="1" customWidth="1"/>
    <col min="1304" max="1305" width="5.5703125" bestFit="1" customWidth="1"/>
    <col min="1306" max="1306" width="6.5703125" bestFit="1" customWidth="1"/>
    <col min="1307" max="1307" width="5.5703125" bestFit="1" customWidth="1"/>
    <col min="1308" max="1315" width="9.28515625" bestFit="1" customWidth="1"/>
    <col min="1549" max="1549" width="4.28515625" bestFit="1" customWidth="1"/>
    <col min="1550" max="1550" width="38.140625" bestFit="1" customWidth="1"/>
    <col min="1551" max="1553" width="6.5703125" bestFit="1" customWidth="1"/>
    <col min="1554" max="1554" width="7.5703125" bestFit="1" customWidth="1"/>
    <col min="1555" max="1559" width="6.5703125" bestFit="1" customWidth="1"/>
    <col min="1560" max="1561" width="5.5703125" bestFit="1" customWidth="1"/>
    <col min="1562" max="1562" width="6.5703125" bestFit="1" customWidth="1"/>
    <col min="1563" max="1563" width="5.5703125" bestFit="1" customWidth="1"/>
    <col min="1564" max="1571" width="9.28515625" bestFit="1" customWidth="1"/>
    <col min="1805" max="1805" width="4.28515625" bestFit="1" customWidth="1"/>
    <col min="1806" max="1806" width="38.140625" bestFit="1" customWidth="1"/>
    <col min="1807" max="1809" width="6.5703125" bestFit="1" customWidth="1"/>
    <col min="1810" max="1810" width="7.5703125" bestFit="1" customWidth="1"/>
    <col min="1811" max="1815" width="6.5703125" bestFit="1" customWidth="1"/>
    <col min="1816" max="1817" width="5.5703125" bestFit="1" customWidth="1"/>
    <col min="1818" max="1818" width="6.5703125" bestFit="1" customWidth="1"/>
    <col min="1819" max="1819" width="5.5703125" bestFit="1" customWidth="1"/>
    <col min="1820" max="1827" width="9.28515625" bestFit="1" customWidth="1"/>
    <col min="2061" max="2061" width="4.28515625" bestFit="1" customWidth="1"/>
    <col min="2062" max="2062" width="38.140625" bestFit="1" customWidth="1"/>
    <col min="2063" max="2065" width="6.5703125" bestFit="1" customWidth="1"/>
    <col min="2066" max="2066" width="7.5703125" bestFit="1" customWidth="1"/>
    <col min="2067" max="2071" width="6.5703125" bestFit="1" customWidth="1"/>
    <col min="2072" max="2073" width="5.5703125" bestFit="1" customWidth="1"/>
    <col min="2074" max="2074" width="6.5703125" bestFit="1" customWidth="1"/>
    <col min="2075" max="2075" width="5.5703125" bestFit="1" customWidth="1"/>
    <col min="2076" max="2083" width="9.28515625" bestFit="1" customWidth="1"/>
    <col min="2317" max="2317" width="4.28515625" bestFit="1" customWidth="1"/>
    <col min="2318" max="2318" width="38.140625" bestFit="1" customWidth="1"/>
    <col min="2319" max="2321" width="6.5703125" bestFit="1" customWidth="1"/>
    <col min="2322" max="2322" width="7.5703125" bestFit="1" customWidth="1"/>
    <col min="2323" max="2327" width="6.5703125" bestFit="1" customWidth="1"/>
    <col min="2328" max="2329" width="5.5703125" bestFit="1" customWidth="1"/>
    <col min="2330" max="2330" width="6.5703125" bestFit="1" customWidth="1"/>
    <col min="2331" max="2331" width="5.5703125" bestFit="1" customWidth="1"/>
    <col min="2332" max="2339" width="9.28515625" bestFit="1" customWidth="1"/>
    <col min="2573" max="2573" width="4.28515625" bestFit="1" customWidth="1"/>
    <col min="2574" max="2574" width="38.140625" bestFit="1" customWidth="1"/>
    <col min="2575" max="2577" width="6.5703125" bestFit="1" customWidth="1"/>
    <col min="2578" max="2578" width="7.5703125" bestFit="1" customWidth="1"/>
    <col min="2579" max="2583" width="6.5703125" bestFit="1" customWidth="1"/>
    <col min="2584" max="2585" width="5.5703125" bestFit="1" customWidth="1"/>
    <col min="2586" max="2586" width="6.5703125" bestFit="1" customWidth="1"/>
    <col min="2587" max="2587" width="5.5703125" bestFit="1" customWidth="1"/>
    <col min="2588" max="2595" width="9.28515625" bestFit="1" customWidth="1"/>
    <col min="2829" max="2829" width="4.28515625" bestFit="1" customWidth="1"/>
    <col min="2830" max="2830" width="38.140625" bestFit="1" customWidth="1"/>
    <col min="2831" max="2833" width="6.5703125" bestFit="1" customWidth="1"/>
    <col min="2834" max="2834" width="7.5703125" bestFit="1" customWidth="1"/>
    <col min="2835" max="2839" width="6.5703125" bestFit="1" customWidth="1"/>
    <col min="2840" max="2841" width="5.5703125" bestFit="1" customWidth="1"/>
    <col min="2842" max="2842" width="6.5703125" bestFit="1" customWidth="1"/>
    <col min="2843" max="2843" width="5.5703125" bestFit="1" customWidth="1"/>
    <col min="2844" max="2851" width="9.28515625" bestFit="1" customWidth="1"/>
    <col min="3085" max="3085" width="4.28515625" bestFit="1" customWidth="1"/>
    <col min="3086" max="3086" width="38.140625" bestFit="1" customWidth="1"/>
    <col min="3087" max="3089" width="6.5703125" bestFit="1" customWidth="1"/>
    <col min="3090" max="3090" width="7.5703125" bestFit="1" customWidth="1"/>
    <col min="3091" max="3095" width="6.5703125" bestFit="1" customWidth="1"/>
    <col min="3096" max="3097" width="5.5703125" bestFit="1" customWidth="1"/>
    <col min="3098" max="3098" width="6.5703125" bestFit="1" customWidth="1"/>
    <col min="3099" max="3099" width="5.5703125" bestFit="1" customWidth="1"/>
    <col min="3100" max="3107" width="9.28515625" bestFit="1" customWidth="1"/>
    <col min="3341" max="3341" width="4.28515625" bestFit="1" customWidth="1"/>
    <col min="3342" max="3342" width="38.140625" bestFit="1" customWidth="1"/>
    <col min="3343" max="3345" width="6.5703125" bestFit="1" customWidth="1"/>
    <col min="3346" max="3346" width="7.5703125" bestFit="1" customWidth="1"/>
    <col min="3347" max="3351" width="6.5703125" bestFit="1" customWidth="1"/>
    <col min="3352" max="3353" width="5.5703125" bestFit="1" customWidth="1"/>
    <col min="3354" max="3354" width="6.5703125" bestFit="1" customWidth="1"/>
    <col min="3355" max="3355" width="5.5703125" bestFit="1" customWidth="1"/>
    <col min="3356" max="3363" width="9.28515625" bestFit="1" customWidth="1"/>
    <col min="3597" max="3597" width="4.28515625" bestFit="1" customWidth="1"/>
    <col min="3598" max="3598" width="38.140625" bestFit="1" customWidth="1"/>
    <col min="3599" max="3601" width="6.5703125" bestFit="1" customWidth="1"/>
    <col min="3602" max="3602" width="7.5703125" bestFit="1" customWidth="1"/>
    <col min="3603" max="3607" width="6.5703125" bestFit="1" customWidth="1"/>
    <col min="3608" max="3609" width="5.5703125" bestFit="1" customWidth="1"/>
    <col min="3610" max="3610" width="6.5703125" bestFit="1" customWidth="1"/>
    <col min="3611" max="3611" width="5.5703125" bestFit="1" customWidth="1"/>
    <col min="3612" max="3619" width="9.28515625" bestFit="1" customWidth="1"/>
    <col min="3853" max="3853" width="4.28515625" bestFit="1" customWidth="1"/>
    <col min="3854" max="3854" width="38.140625" bestFit="1" customWidth="1"/>
    <col min="3855" max="3857" width="6.5703125" bestFit="1" customWidth="1"/>
    <col min="3858" max="3858" width="7.5703125" bestFit="1" customWidth="1"/>
    <col min="3859" max="3863" width="6.5703125" bestFit="1" customWidth="1"/>
    <col min="3864" max="3865" width="5.5703125" bestFit="1" customWidth="1"/>
    <col min="3866" max="3866" width="6.5703125" bestFit="1" customWidth="1"/>
    <col min="3867" max="3867" width="5.5703125" bestFit="1" customWidth="1"/>
    <col min="3868" max="3875" width="9.28515625" bestFit="1" customWidth="1"/>
    <col min="4109" max="4109" width="4.28515625" bestFit="1" customWidth="1"/>
    <col min="4110" max="4110" width="38.140625" bestFit="1" customWidth="1"/>
    <col min="4111" max="4113" width="6.5703125" bestFit="1" customWidth="1"/>
    <col min="4114" max="4114" width="7.5703125" bestFit="1" customWidth="1"/>
    <col min="4115" max="4119" width="6.5703125" bestFit="1" customWidth="1"/>
    <col min="4120" max="4121" width="5.5703125" bestFit="1" customWidth="1"/>
    <col min="4122" max="4122" width="6.5703125" bestFit="1" customWidth="1"/>
    <col min="4123" max="4123" width="5.5703125" bestFit="1" customWidth="1"/>
    <col min="4124" max="4131" width="9.28515625" bestFit="1" customWidth="1"/>
    <col min="4365" max="4365" width="4.28515625" bestFit="1" customWidth="1"/>
    <col min="4366" max="4366" width="38.140625" bestFit="1" customWidth="1"/>
    <col min="4367" max="4369" width="6.5703125" bestFit="1" customWidth="1"/>
    <col min="4370" max="4370" width="7.5703125" bestFit="1" customWidth="1"/>
    <col min="4371" max="4375" width="6.5703125" bestFit="1" customWidth="1"/>
    <col min="4376" max="4377" width="5.5703125" bestFit="1" customWidth="1"/>
    <col min="4378" max="4378" width="6.5703125" bestFit="1" customWidth="1"/>
    <col min="4379" max="4379" width="5.5703125" bestFit="1" customWidth="1"/>
    <col min="4380" max="4387" width="9.28515625" bestFit="1" customWidth="1"/>
    <col min="4621" max="4621" width="4.28515625" bestFit="1" customWidth="1"/>
    <col min="4622" max="4622" width="38.140625" bestFit="1" customWidth="1"/>
    <col min="4623" max="4625" width="6.5703125" bestFit="1" customWidth="1"/>
    <col min="4626" max="4626" width="7.5703125" bestFit="1" customWidth="1"/>
    <col min="4627" max="4631" width="6.5703125" bestFit="1" customWidth="1"/>
    <col min="4632" max="4633" width="5.5703125" bestFit="1" customWidth="1"/>
    <col min="4634" max="4634" width="6.5703125" bestFit="1" customWidth="1"/>
    <col min="4635" max="4635" width="5.5703125" bestFit="1" customWidth="1"/>
    <col min="4636" max="4643" width="9.28515625" bestFit="1" customWidth="1"/>
    <col min="4877" max="4877" width="4.28515625" bestFit="1" customWidth="1"/>
    <col min="4878" max="4878" width="38.140625" bestFit="1" customWidth="1"/>
    <col min="4879" max="4881" width="6.5703125" bestFit="1" customWidth="1"/>
    <col min="4882" max="4882" width="7.5703125" bestFit="1" customWidth="1"/>
    <col min="4883" max="4887" width="6.5703125" bestFit="1" customWidth="1"/>
    <col min="4888" max="4889" width="5.5703125" bestFit="1" customWidth="1"/>
    <col min="4890" max="4890" width="6.5703125" bestFit="1" customWidth="1"/>
    <col min="4891" max="4891" width="5.5703125" bestFit="1" customWidth="1"/>
    <col min="4892" max="4899" width="9.28515625" bestFit="1" customWidth="1"/>
    <col min="5133" max="5133" width="4.28515625" bestFit="1" customWidth="1"/>
    <col min="5134" max="5134" width="38.140625" bestFit="1" customWidth="1"/>
    <col min="5135" max="5137" width="6.5703125" bestFit="1" customWidth="1"/>
    <col min="5138" max="5138" width="7.5703125" bestFit="1" customWidth="1"/>
    <col min="5139" max="5143" width="6.5703125" bestFit="1" customWidth="1"/>
    <col min="5144" max="5145" width="5.5703125" bestFit="1" customWidth="1"/>
    <col min="5146" max="5146" width="6.5703125" bestFit="1" customWidth="1"/>
    <col min="5147" max="5147" width="5.5703125" bestFit="1" customWidth="1"/>
    <col min="5148" max="5155" width="9.28515625" bestFit="1" customWidth="1"/>
    <col min="5389" max="5389" width="4.28515625" bestFit="1" customWidth="1"/>
    <col min="5390" max="5390" width="38.140625" bestFit="1" customWidth="1"/>
    <col min="5391" max="5393" width="6.5703125" bestFit="1" customWidth="1"/>
    <col min="5394" max="5394" width="7.5703125" bestFit="1" customWidth="1"/>
    <col min="5395" max="5399" width="6.5703125" bestFit="1" customWidth="1"/>
    <col min="5400" max="5401" width="5.5703125" bestFit="1" customWidth="1"/>
    <col min="5402" max="5402" width="6.5703125" bestFit="1" customWidth="1"/>
    <col min="5403" max="5403" width="5.5703125" bestFit="1" customWidth="1"/>
    <col min="5404" max="5411" width="9.28515625" bestFit="1" customWidth="1"/>
    <col min="5645" max="5645" width="4.28515625" bestFit="1" customWidth="1"/>
    <col min="5646" max="5646" width="38.140625" bestFit="1" customWidth="1"/>
    <col min="5647" max="5649" width="6.5703125" bestFit="1" customWidth="1"/>
    <col min="5650" max="5650" width="7.5703125" bestFit="1" customWidth="1"/>
    <col min="5651" max="5655" width="6.5703125" bestFit="1" customWidth="1"/>
    <col min="5656" max="5657" width="5.5703125" bestFit="1" customWidth="1"/>
    <col min="5658" max="5658" width="6.5703125" bestFit="1" customWidth="1"/>
    <col min="5659" max="5659" width="5.5703125" bestFit="1" customWidth="1"/>
    <col min="5660" max="5667" width="9.28515625" bestFit="1" customWidth="1"/>
    <col min="5901" max="5901" width="4.28515625" bestFit="1" customWidth="1"/>
    <col min="5902" max="5902" width="38.140625" bestFit="1" customWidth="1"/>
    <col min="5903" max="5905" width="6.5703125" bestFit="1" customWidth="1"/>
    <col min="5906" max="5906" width="7.5703125" bestFit="1" customWidth="1"/>
    <col min="5907" max="5911" width="6.5703125" bestFit="1" customWidth="1"/>
    <col min="5912" max="5913" width="5.5703125" bestFit="1" customWidth="1"/>
    <col min="5914" max="5914" width="6.5703125" bestFit="1" customWidth="1"/>
    <col min="5915" max="5915" width="5.5703125" bestFit="1" customWidth="1"/>
    <col min="5916" max="5923" width="9.28515625" bestFit="1" customWidth="1"/>
    <col min="6157" max="6157" width="4.28515625" bestFit="1" customWidth="1"/>
    <col min="6158" max="6158" width="38.140625" bestFit="1" customWidth="1"/>
    <col min="6159" max="6161" width="6.5703125" bestFit="1" customWidth="1"/>
    <col min="6162" max="6162" width="7.5703125" bestFit="1" customWidth="1"/>
    <col min="6163" max="6167" width="6.5703125" bestFit="1" customWidth="1"/>
    <col min="6168" max="6169" width="5.5703125" bestFit="1" customWidth="1"/>
    <col min="6170" max="6170" width="6.5703125" bestFit="1" customWidth="1"/>
    <col min="6171" max="6171" width="5.5703125" bestFit="1" customWidth="1"/>
    <col min="6172" max="6179" width="9.28515625" bestFit="1" customWidth="1"/>
    <col min="6413" max="6413" width="4.28515625" bestFit="1" customWidth="1"/>
    <col min="6414" max="6414" width="38.140625" bestFit="1" customWidth="1"/>
    <col min="6415" max="6417" width="6.5703125" bestFit="1" customWidth="1"/>
    <col min="6418" max="6418" width="7.5703125" bestFit="1" customWidth="1"/>
    <col min="6419" max="6423" width="6.5703125" bestFit="1" customWidth="1"/>
    <col min="6424" max="6425" width="5.5703125" bestFit="1" customWidth="1"/>
    <col min="6426" max="6426" width="6.5703125" bestFit="1" customWidth="1"/>
    <col min="6427" max="6427" width="5.5703125" bestFit="1" customWidth="1"/>
    <col min="6428" max="6435" width="9.28515625" bestFit="1" customWidth="1"/>
    <col min="6669" max="6669" width="4.28515625" bestFit="1" customWidth="1"/>
    <col min="6670" max="6670" width="38.140625" bestFit="1" customWidth="1"/>
    <col min="6671" max="6673" width="6.5703125" bestFit="1" customWidth="1"/>
    <col min="6674" max="6674" width="7.5703125" bestFit="1" customWidth="1"/>
    <col min="6675" max="6679" width="6.5703125" bestFit="1" customWidth="1"/>
    <col min="6680" max="6681" width="5.5703125" bestFit="1" customWidth="1"/>
    <col min="6682" max="6682" width="6.5703125" bestFit="1" customWidth="1"/>
    <col min="6683" max="6683" width="5.5703125" bestFit="1" customWidth="1"/>
    <col min="6684" max="6691" width="9.28515625" bestFit="1" customWidth="1"/>
    <col min="6925" max="6925" width="4.28515625" bestFit="1" customWidth="1"/>
    <col min="6926" max="6926" width="38.140625" bestFit="1" customWidth="1"/>
    <col min="6927" max="6929" width="6.5703125" bestFit="1" customWidth="1"/>
    <col min="6930" max="6930" width="7.5703125" bestFit="1" customWidth="1"/>
    <col min="6931" max="6935" width="6.5703125" bestFit="1" customWidth="1"/>
    <col min="6936" max="6937" width="5.5703125" bestFit="1" customWidth="1"/>
    <col min="6938" max="6938" width="6.5703125" bestFit="1" customWidth="1"/>
    <col min="6939" max="6939" width="5.5703125" bestFit="1" customWidth="1"/>
    <col min="6940" max="6947" width="9.28515625" bestFit="1" customWidth="1"/>
    <col min="7181" max="7181" width="4.28515625" bestFit="1" customWidth="1"/>
    <col min="7182" max="7182" width="38.140625" bestFit="1" customWidth="1"/>
    <col min="7183" max="7185" width="6.5703125" bestFit="1" customWidth="1"/>
    <col min="7186" max="7186" width="7.5703125" bestFit="1" customWidth="1"/>
    <col min="7187" max="7191" width="6.5703125" bestFit="1" customWidth="1"/>
    <col min="7192" max="7193" width="5.5703125" bestFit="1" customWidth="1"/>
    <col min="7194" max="7194" width="6.5703125" bestFit="1" customWidth="1"/>
    <col min="7195" max="7195" width="5.5703125" bestFit="1" customWidth="1"/>
    <col min="7196" max="7203" width="9.28515625" bestFit="1" customWidth="1"/>
    <col min="7437" max="7437" width="4.28515625" bestFit="1" customWidth="1"/>
    <col min="7438" max="7438" width="38.140625" bestFit="1" customWidth="1"/>
    <col min="7439" max="7441" width="6.5703125" bestFit="1" customWidth="1"/>
    <col min="7442" max="7442" width="7.5703125" bestFit="1" customWidth="1"/>
    <col min="7443" max="7447" width="6.5703125" bestFit="1" customWidth="1"/>
    <col min="7448" max="7449" width="5.5703125" bestFit="1" customWidth="1"/>
    <col min="7450" max="7450" width="6.5703125" bestFit="1" customWidth="1"/>
    <col min="7451" max="7451" width="5.5703125" bestFit="1" customWidth="1"/>
    <col min="7452" max="7459" width="9.28515625" bestFit="1" customWidth="1"/>
    <col min="7693" max="7693" width="4.28515625" bestFit="1" customWidth="1"/>
    <col min="7694" max="7694" width="38.140625" bestFit="1" customWidth="1"/>
    <col min="7695" max="7697" width="6.5703125" bestFit="1" customWidth="1"/>
    <col min="7698" max="7698" width="7.5703125" bestFit="1" customWidth="1"/>
    <col min="7699" max="7703" width="6.5703125" bestFit="1" customWidth="1"/>
    <col min="7704" max="7705" width="5.5703125" bestFit="1" customWidth="1"/>
    <col min="7706" max="7706" width="6.5703125" bestFit="1" customWidth="1"/>
    <col min="7707" max="7707" width="5.5703125" bestFit="1" customWidth="1"/>
    <col min="7708" max="7715" width="9.28515625" bestFit="1" customWidth="1"/>
    <col min="7949" max="7949" width="4.28515625" bestFit="1" customWidth="1"/>
    <col min="7950" max="7950" width="38.140625" bestFit="1" customWidth="1"/>
    <col min="7951" max="7953" width="6.5703125" bestFit="1" customWidth="1"/>
    <col min="7954" max="7954" width="7.5703125" bestFit="1" customWidth="1"/>
    <col min="7955" max="7959" width="6.5703125" bestFit="1" customWidth="1"/>
    <col min="7960" max="7961" width="5.5703125" bestFit="1" customWidth="1"/>
    <col min="7962" max="7962" width="6.5703125" bestFit="1" customWidth="1"/>
    <col min="7963" max="7963" width="5.5703125" bestFit="1" customWidth="1"/>
    <col min="7964" max="7971" width="9.28515625" bestFit="1" customWidth="1"/>
    <col min="8205" max="8205" width="4.28515625" bestFit="1" customWidth="1"/>
    <col min="8206" max="8206" width="38.140625" bestFit="1" customWidth="1"/>
    <col min="8207" max="8209" width="6.5703125" bestFit="1" customWidth="1"/>
    <col min="8210" max="8210" width="7.5703125" bestFit="1" customWidth="1"/>
    <col min="8211" max="8215" width="6.5703125" bestFit="1" customWidth="1"/>
    <col min="8216" max="8217" width="5.5703125" bestFit="1" customWidth="1"/>
    <col min="8218" max="8218" width="6.5703125" bestFit="1" customWidth="1"/>
    <col min="8219" max="8219" width="5.5703125" bestFit="1" customWidth="1"/>
    <col min="8220" max="8227" width="9.28515625" bestFit="1" customWidth="1"/>
    <col min="8461" max="8461" width="4.28515625" bestFit="1" customWidth="1"/>
    <col min="8462" max="8462" width="38.140625" bestFit="1" customWidth="1"/>
    <col min="8463" max="8465" width="6.5703125" bestFit="1" customWidth="1"/>
    <col min="8466" max="8466" width="7.5703125" bestFit="1" customWidth="1"/>
    <col min="8467" max="8471" width="6.5703125" bestFit="1" customWidth="1"/>
    <col min="8472" max="8473" width="5.5703125" bestFit="1" customWidth="1"/>
    <col min="8474" max="8474" width="6.5703125" bestFit="1" customWidth="1"/>
    <col min="8475" max="8475" width="5.5703125" bestFit="1" customWidth="1"/>
    <col min="8476" max="8483" width="9.28515625" bestFit="1" customWidth="1"/>
    <col min="8717" max="8717" width="4.28515625" bestFit="1" customWidth="1"/>
    <col min="8718" max="8718" width="38.140625" bestFit="1" customWidth="1"/>
    <col min="8719" max="8721" width="6.5703125" bestFit="1" customWidth="1"/>
    <col min="8722" max="8722" width="7.5703125" bestFit="1" customWidth="1"/>
    <col min="8723" max="8727" width="6.5703125" bestFit="1" customWidth="1"/>
    <col min="8728" max="8729" width="5.5703125" bestFit="1" customWidth="1"/>
    <col min="8730" max="8730" width="6.5703125" bestFit="1" customWidth="1"/>
    <col min="8731" max="8731" width="5.5703125" bestFit="1" customWidth="1"/>
    <col min="8732" max="8739" width="9.28515625" bestFit="1" customWidth="1"/>
    <col min="8973" max="8973" width="4.28515625" bestFit="1" customWidth="1"/>
    <col min="8974" max="8974" width="38.140625" bestFit="1" customWidth="1"/>
    <col min="8975" max="8977" width="6.5703125" bestFit="1" customWidth="1"/>
    <col min="8978" max="8978" width="7.5703125" bestFit="1" customWidth="1"/>
    <col min="8979" max="8983" width="6.5703125" bestFit="1" customWidth="1"/>
    <col min="8984" max="8985" width="5.5703125" bestFit="1" customWidth="1"/>
    <col min="8986" max="8986" width="6.5703125" bestFit="1" customWidth="1"/>
    <col min="8987" max="8987" width="5.5703125" bestFit="1" customWidth="1"/>
    <col min="8988" max="8995" width="9.28515625" bestFit="1" customWidth="1"/>
    <col min="9229" max="9229" width="4.28515625" bestFit="1" customWidth="1"/>
    <col min="9230" max="9230" width="38.140625" bestFit="1" customWidth="1"/>
    <col min="9231" max="9233" width="6.5703125" bestFit="1" customWidth="1"/>
    <col min="9234" max="9234" width="7.5703125" bestFit="1" customWidth="1"/>
    <col min="9235" max="9239" width="6.5703125" bestFit="1" customWidth="1"/>
    <col min="9240" max="9241" width="5.5703125" bestFit="1" customWidth="1"/>
    <col min="9242" max="9242" width="6.5703125" bestFit="1" customWidth="1"/>
    <col min="9243" max="9243" width="5.5703125" bestFit="1" customWidth="1"/>
    <col min="9244" max="9251" width="9.28515625" bestFit="1" customWidth="1"/>
    <col min="9485" max="9485" width="4.28515625" bestFit="1" customWidth="1"/>
    <col min="9486" max="9486" width="38.140625" bestFit="1" customWidth="1"/>
    <col min="9487" max="9489" width="6.5703125" bestFit="1" customWidth="1"/>
    <col min="9490" max="9490" width="7.5703125" bestFit="1" customWidth="1"/>
    <col min="9491" max="9495" width="6.5703125" bestFit="1" customWidth="1"/>
    <col min="9496" max="9497" width="5.5703125" bestFit="1" customWidth="1"/>
    <col min="9498" max="9498" width="6.5703125" bestFit="1" customWidth="1"/>
    <col min="9499" max="9499" width="5.5703125" bestFit="1" customWidth="1"/>
    <col min="9500" max="9507" width="9.28515625" bestFit="1" customWidth="1"/>
    <col min="9741" max="9741" width="4.28515625" bestFit="1" customWidth="1"/>
    <col min="9742" max="9742" width="38.140625" bestFit="1" customWidth="1"/>
    <col min="9743" max="9745" width="6.5703125" bestFit="1" customWidth="1"/>
    <col min="9746" max="9746" width="7.5703125" bestFit="1" customWidth="1"/>
    <col min="9747" max="9751" width="6.5703125" bestFit="1" customWidth="1"/>
    <col min="9752" max="9753" width="5.5703125" bestFit="1" customWidth="1"/>
    <col min="9754" max="9754" width="6.5703125" bestFit="1" customWidth="1"/>
    <col min="9755" max="9755" width="5.5703125" bestFit="1" customWidth="1"/>
    <col min="9756" max="9763" width="9.28515625" bestFit="1" customWidth="1"/>
    <col min="9997" max="9997" width="4.28515625" bestFit="1" customWidth="1"/>
    <col min="9998" max="9998" width="38.140625" bestFit="1" customWidth="1"/>
    <col min="9999" max="10001" width="6.5703125" bestFit="1" customWidth="1"/>
    <col min="10002" max="10002" width="7.5703125" bestFit="1" customWidth="1"/>
    <col min="10003" max="10007" width="6.5703125" bestFit="1" customWidth="1"/>
    <col min="10008" max="10009" width="5.5703125" bestFit="1" customWidth="1"/>
    <col min="10010" max="10010" width="6.5703125" bestFit="1" customWidth="1"/>
    <col min="10011" max="10011" width="5.5703125" bestFit="1" customWidth="1"/>
    <col min="10012" max="10019" width="9.28515625" bestFit="1" customWidth="1"/>
    <col min="10253" max="10253" width="4.28515625" bestFit="1" customWidth="1"/>
    <col min="10254" max="10254" width="38.140625" bestFit="1" customWidth="1"/>
    <col min="10255" max="10257" width="6.5703125" bestFit="1" customWidth="1"/>
    <col min="10258" max="10258" width="7.5703125" bestFit="1" customWidth="1"/>
    <col min="10259" max="10263" width="6.5703125" bestFit="1" customWidth="1"/>
    <col min="10264" max="10265" width="5.5703125" bestFit="1" customWidth="1"/>
    <col min="10266" max="10266" width="6.5703125" bestFit="1" customWidth="1"/>
    <col min="10267" max="10267" width="5.5703125" bestFit="1" customWidth="1"/>
    <col min="10268" max="10275" width="9.28515625" bestFit="1" customWidth="1"/>
    <col min="10509" max="10509" width="4.28515625" bestFit="1" customWidth="1"/>
    <col min="10510" max="10510" width="38.140625" bestFit="1" customWidth="1"/>
    <col min="10511" max="10513" width="6.5703125" bestFit="1" customWidth="1"/>
    <col min="10514" max="10514" width="7.5703125" bestFit="1" customWidth="1"/>
    <col min="10515" max="10519" width="6.5703125" bestFit="1" customWidth="1"/>
    <col min="10520" max="10521" width="5.5703125" bestFit="1" customWidth="1"/>
    <col min="10522" max="10522" width="6.5703125" bestFit="1" customWidth="1"/>
    <col min="10523" max="10523" width="5.5703125" bestFit="1" customWidth="1"/>
    <col min="10524" max="10531" width="9.28515625" bestFit="1" customWidth="1"/>
    <col min="10765" max="10765" width="4.28515625" bestFit="1" customWidth="1"/>
    <col min="10766" max="10766" width="38.140625" bestFit="1" customWidth="1"/>
    <col min="10767" max="10769" width="6.5703125" bestFit="1" customWidth="1"/>
    <col min="10770" max="10770" width="7.5703125" bestFit="1" customWidth="1"/>
    <col min="10771" max="10775" width="6.5703125" bestFit="1" customWidth="1"/>
    <col min="10776" max="10777" width="5.5703125" bestFit="1" customWidth="1"/>
    <col min="10778" max="10778" width="6.5703125" bestFit="1" customWidth="1"/>
    <col min="10779" max="10779" width="5.5703125" bestFit="1" customWidth="1"/>
    <col min="10780" max="10787" width="9.28515625" bestFit="1" customWidth="1"/>
    <col min="11021" max="11021" width="4.28515625" bestFit="1" customWidth="1"/>
    <col min="11022" max="11022" width="38.140625" bestFit="1" customWidth="1"/>
    <col min="11023" max="11025" width="6.5703125" bestFit="1" customWidth="1"/>
    <col min="11026" max="11026" width="7.5703125" bestFit="1" customWidth="1"/>
    <col min="11027" max="11031" width="6.5703125" bestFit="1" customWidth="1"/>
    <col min="11032" max="11033" width="5.5703125" bestFit="1" customWidth="1"/>
    <col min="11034" max="11034" width="6.5703125" bestFit="1" customWidth="1"/>
    <col min="11035" max="11035" width="5.5703125" bestFit="1" customWidth="1"/>
    <col min="11036" max="11043" width="9.28515625" bestFit="1" customWidth="1"/>
    <col min="11277" max="11277" width="4.28515625" bestFit="1" customWidth="1"/>
    <col min="11278" max="11278" width="38.140625" bestFit="1" customWidth="1"/>
    <col min="11279" max="11281" width="6.5703125" bestFit="1" customWidth="1"/>
    <col min="11282" max="11282" width="7.5703125" bestFit="1" customWidth="1"/>
    <col min="11283" max="11287" width="6.5703125" bestFit="1" customWidth="1"/>
    <col min="11288" max="11289" width="5.5703125" bestFit="1" customWidth="1"/>
    <col min="11290" max="11290" width="6.5703125" bestFit="1" customWidth="1"/>
    <col min="11291" max="11291" width="5.5703125" bestFit="1" customWidth="1"/>
    <col min="11292" max="11299" width="9.28515625" bestFit="1" customWidth="1"/>
    <col min="11533" max="11533" width="4.28515625" bestFit="1" customWidth="1"/>
    <col min="11534" max="11534" width="38.140625" bestFit="1" customWidth="1"/>
    <col min="11535" max="11537" width="6.5703125" bestFit="1" customWidth="1"/>
    <col min="11538" max="11538" width="7.5703125" bestFit="1" customWidth="1"/>
    <col min="11539" max="11543" width="6.5703125" bestFit="1" customWidth="1"/>
    <col min="11544" max="11545" width="5.5703125" bestFit="1" customWidth="1"/>
    <col min="11546" max="11546" width="6.5703125" bestFit="1" customWidth="1"/>
    <col min="11547" max="11547" width="5.5703125" bestFit="1" customWidth="1"/>
    <col min="11548" max="11555" width="9.28515625" bestFit="1" customWidth="1"/>
    <col min="11789" max="11789" width="4.28515625" bestFit="1" customWidth="1"/>
    <col min="11790" max="11790" width="38.140625" bestFit="1" customWidth="1"/>
    <col min="11791" max="11793" width="6.5703125" bestFit="1" customWidth="1"/>
    <col min="11794" max="11794" width="7.5703125" bestFit="1" customWidth="1"/>
    <col min="11795" max="11799" width="6.5703125" bestFit="1" customWidth="1"/>
    <col min="11800" max="11801" width="5.5703125" bestFit="1" customWidth="1"/>
    <col min="11802" max="11802" width="6.5703125" bestFit="1" customWidth="1"/>
    <col min="11803" max="11803" width="5.5703125" bestFit="1" customWidth="1"/>
    <col min="11804" max="11811" width="9.28515625" bestFit="1" customWidth="1"/>
    <col min="12045" max="12045" width="4.28515625" bestFit="1" customWidth="1"/>
    <col min="12046" max="12046" width="38.140625" bestFit="1" customWidth="1"/>
    <col min="12047" max="12049" width="6.5703125" bestFit="1" customWidth="1"/>
    <col min="12050" max="12050" width="7.5703125" bestFit="1" customWidth="1"/>
    <col min="12051" max="12055" width="6.5703125" bestFit="1" customWidth="1"/>
    <col min="12056" max="12057" width="5.5703125" bestFit="1" customWidth="1"/>
    <col min="12058" max="12058" width="6.5703125" bestFit="1" customWidth="1"/>
    <col min="12059" max="12059" width="5.5703125" bestFit="1" customWidth="1"/>
    <col min="12060" max="12067" width="9.28515625" bestFit="1" customWidth="1"/>
    <col min="12301" max="12301" width="4.28515625" bestFit="1" customWidth="1"/>
    <col min="12302" max="12302" width="38.140625" bestFit="1" customWidth="1"/>
    <col min="12303" max="12305" width="6.5703125" bestFit="1" customWidth="1"/>
    <col min="12306" max="12306" width="7.5703125" bestFit="1" customWidth="1"/>
    <col min="12307" max="12311" width="6.5703125" bestFit="1" customWidth="1"/>
    <col min="12312" max="12313" width="5.5703125" bestFit="1" customWidth="1"/>
    <col min="12314" max="12314" width="6.5703125" bestFit="1" customWidth="1"/>
    <col min="12315" max="12315" width="5.5703125" bestFit="1" customWidth="1"/>
    <col min="12316" max="12323" width="9.28515625" bestFit="1" customWidth="1"/>
    <col min="12557" max="12557" width="4.28515625" bestFit="1" customWidth="1"/>
    <col min="12558" max="12558" width="38.140625" bestFit="1" customWidth="1"/>
    <col min="12559" max="12561" width="6.5703125" bestFit="1" customWidth="1"/>
    <col min="12562" max="12562" width="7.5703125" bestFit="1" customWidth="1"/>
    <col min="12563" max="12567" width="6.5703125" bestFit="1" customWidth="1"/>
    <col min="12568" max="12569" width="5.5703125" bestFit="1" customWidth="1"/>
    <col min="12570" max="12570" width="6.5703125" bestFit="1" customWidth="1"/>
    <col min="12571" max="12571" width="5.5703125" bestFit="1" customWidth="1"/>
    <col min="12572" max="12579" width="9.28515625" bestFit="1" customWidth="1"/>
    <col min="12813" max="12813" width="4.28515625" bestFit="1" customWidth="1"/>
    <col min="12814" max="12814" width="38.140625" bestFit="1" customWidth="1"/>
    <col min="12815" max="12817" width="6.5703125" bestFit="1" customWidth="1"/>
    <col min="12818" max="12818" width="7.5703125" bestFit="1" customWidth="1"/>
    <col min="12819" max="12823" width="6.5703125" bestFit="1" customWidth="1"/>
    <col min="12824" max="12825" width="5.5703125" bestFit="1" customWidth="1"/>
    <col min="12826" max="12826" width="6.5703125" bestFit="1" customWidth="1"/>
    <col min="12827" max="12827" width="5.5703125" bestFit="1" customWidth="1"/>
    <col min="12828" max="12835" width="9.28515625" bestFit="1" customWidth="1"/>
    <col min="13069" max="13069" width="4.28515625" bestFit="1" customWidth="1"/>
    <col min="13070" max="13070" width="38.140625" bestFit="1" customWidth="1"/>
    <col min="13071" max="13073" width="6.5703125" bestFit="1" customWidth="1"/>
    <col min="13074" max="13074" width="7.5703125" bestFit="1" customWidth="1"/>
    <col min="13075" max="13079" width="6.5703125" bestFit="1" customWidth="1"/>
    <col min="13080" max="13081" width="5.5703125" bestFit="1" customWidth="1"/>
    <col min="13082" max="13082" width="6.5703125" bestFit="1" customWidth="1"/>
    <col min="13083" max="13083" width="5.5703125" bestFit="1" customWidth="1"/>
    <col min="13084" max="13091" width="9.28515625" bestFit="1" customWidth="1"/>
    <col min="13325" max="13325" width="4.28515625" bestFit="1" customWidth="1"/>
    <col min="13326" max="13326" width="38.140625" bestFit="1" customWidth="1"/>
    <col min="13327" max="13329" width="6.5703125" bestFit="1" customWidth="1"/>
    <col min="13330" max="13330" width="7.5703125" bestFit="1" customWidth="1"/>
    <col min="13331" max="13335" width="6.5703125" bestFit="1" customWidth="1"/>
    <col min="13336" max="13337" width="5.5703125" bestFit="1" customWidth="1"/>
    <col min="13338" max="13338" width="6.5703125" bestFit="1" customWidth="1"/>
    <col min="13339" max="13339" width="5.5703125" bestFit="1" customWidth="1"/>
    <col min="13340" max="13347" width="9.28515625" bestFit="1" customWidth="1"/>
    <col min="13581" max="13581" width="4.28515625" bestFit="1" customWidth="1"/>
    <col min="13582" max="13582" width="38.140625" bestFit="1" customWidth="1"/>
    <col min="13583" max="13585" width="6.5703125" bestFit="1" customWidth="1"/>
    <col min="13586" max="13586" width="7.5703125" bestFit="1" customWidth="1"/>
    <col min="13587" max="13591" width="6.5703125" bestFit="1" customWidth="1"/>
    <col min="13592" max="13593" width="5.5703125" bestFit="1" customWidth="1"/>
    <col min="13594" max="13594" width="6.5703125" bestFit="1" customWidth="1"/>
    <col min="13595" max="13595" width="5.5703125" bestFit="1" customWidth="1"/>
    <col min="13596" max="13603" width="9.28515625" bestFit="1" customWidth="1"/>
    <col min="13837" max="13837" width="4.28515625" bestFit="1" customWidth="1"/>
    <col min="13838" max="13838" width="38.140625" bestFit="1" customWidth="1"/>
    <col min="13839" max="13841" width="6.5703125" bestFit="1" customWidth="1"/>
    <col min="13842" max="13842" width="7.5703125" bestFit="1" customWidth="1"/>
    <col min="13843" max="13847" width="6.5703125" bestFit="1" customWidth="1"/>
    <col min="13848" max="13849" width="5.5703125" bestFit="1" customWidth="1"/>
    <col min="13850" max="13850" width="6.5703125" bestFit="1" customWidth="1"/>
    <col min="13851" max="13851" width="5.5703125" bestFit="1" customWidth="1"/>
    <col min="13852" max="13859" width="9.28515625" bestFit="1" customWidth="1"/>
    <col min="14093" max="14093" width="4.28515625" bestFit="1" customWidth="1"/>
    <col min="14094" max="14094" width="38.140625" bestFit="1" customWidth="1"/>
    <col min="14095" max="14097" width="6.5703125" bestFit="1" customWidth="1"/>
    <col min="14098" max="14098" width="7.5703125" bestFit="1" customWidth="1"/>
    <col min="14099" max="14103" width="6.5703125" bestFit="1" customWidth="1"/>
    <col min="14104" max="14105" width="5.5703125" bestFit="1" customWidth="1"/>
    <col min="14106" max="14106" width="6.5703125" bestFit="1" customWidth="1"/>
    <col min="14107" max="14107" width="5.5703125" bestFit="1" customWidth="1"/>
    <col min="14108" max="14115" width="9.28515625" bestFit="1" customWidth="1"/>
    <col min="14349" max="14349" width="4.28515625" bestFit="1" customWidth="1"/>
    <col min="14350" max="14350" width="38.140625" bestFit="1" customWidth="1"/>
    <col min="14351" max="14353" width="6.5703125" bestFit="1" customWidth="1"/>
    <col min="14354" max="14354" width="7.5703125" bestFit="1" customWidth="1"/>
    <col min="14355" max="14359" width="6.5703125" bestFit="1" customWidth="1"/>
    <col min="14360" max="14361" width="5.5703125" bestFit="1" customWidth="1"/>
    <col min="14362" max="14362" width="6.5703125" bestFit="1" customWidth="1"/>
    <col min="14363" max="14363" width="5.5703125" bestFit="1" customWidth="1"/>
    <col min="14364" max="14371" width="9.28515625" bestFit="1" customWidth="1"/>
    <col min="14605" max="14605" width="4.28515625" bestFit="1" customWidth="1"/>
    <col min="14606" max="14606" width="38.140625" bestFit="1" customWidth="1"/>
    <col min="14607" max="14609" width="6.5703125" bestFit="1" customWidth="1"/>
    <col min="14610" max="14610" width="7.5703125" bestFit="1" customWidth="1"/>
    <col min="14611" max="14615" width="6.5703125" bestFit="1" customWidth="1"/>
    <col min="14616" max="14617" width="5.5703125" bestFit="1" customWidth="1"/>
    <col min="14618" max="14618" width="6.5703125" bestFit="1" customWidth="1"/>
    <col min="14619" max="14619" width="5.5703125" bestFit="1" customWidth="1"/>
    <col min="14620" max="14627" width="9.28515625" bestFit="1" customWidth="1"/>
    <col min="14861" max="14861" width="4.28515625" bestFit="1" customWidth="1"/>
    <col min="14862" max="14862" width="38.140625" bestFit="1" customWidth="1"/>
    <col min="14863" max="14865" width="6.5703125" bestFit="1" customWidth="1"/>
    <col min="14866" max="14866" width="7.5703125" bestFit="1" customWidth="1"/>
    <col min="14867" max="14871" width="6.5703125" bestFit="1" customWidth="1"/>
    <col min="14872" max="14873" width="5.5703125" bestFit="1" customWidth="1"/>
    <col min="14874" max="14874" width="6.5703125" bestFit="1" customWidth="1"/>
    <col min="14875" max="14875" width="5.5703125" bestFit="1" customWidth="1"/>
    <col min="14876" max="14883" width="9.28515625" bestFit="1" customWidth="1"/>
    <col min="15117" max="15117" width="4.28515625" bestFit="1" customWidth="1"/>
    <col min="15118" max="15118" width="38.140625" bestFit="1" customWidth="1"/>
    <col min="15119" max="15121" width="6.5703125" bestFit="1" customWidth="1"/>
    <col min="15122" max="15122" width="7.5703125" bestFit="1" customWidth="1"/>
    <col min="15123" max="15127" width="6.5703125" bestFit="1" customWidth="1"/>
    <col min="15128" max="15129" width="5.5703125" bestFit="1" customWidth="1"/>
    <col min="15130" max="15130" width="6.5703125" bestFit="1" customWidth="1"/>
    <col min="15131" max="15131" width="5.5703125" bestFit="1" customWidth="1"/>
    <col min="15132" max="15139" width="9.28515625" bestFit="1" customWidth="1"/>
    <col min="15373" max="15373" width="4.28515625" bestFit="1" customWidth="1"/>
    <col min="15374" max="15374" width="38.140625" bestFit="1" customWidth="1"/>
    <col min="15375" max="15377" width="6.5703125" bestFit="1" customWidth="1"/>
    <col min="15378" max="15378" width="7.5703125" bestFit="1" customWidth="1"/>
    <col min="15379" max="15383" width="6.5703125" bestFit="1" customWidth="1"/>
    <col min="15384" max="15385" width="5.5703125" bestFit="1" customWidth="1"/>
    <col min="15386" max="15386" width="6.5703125" bestFit="1" customWidth="1"/>
    <col min="15387" max="15387" width="5.5703125" bestFit="1" customWidth="1"/>
    <col min="15388" max="15395" width="9.28515625" bestFit="1" customWidth="1"/>
    <col min="15629" max="15629" width="4.28515625" bestFit="1" customWidth="1"/>
    <col min="15630" max="15630" width="38.140625" bestFit="1" customWidth="1"/>
    <col min="15631" max="15633" width="6.5703125" bestFit="1" customWidth="1"/>
    <col min="15634" max="15634" width="7.5703125" bestFit="1" customWidth="1"/>
    <col min="15635" max="15639" width="6.5703125" bestFit="1" customWidth="1"/>
    <col min="15640" max="15641" width="5.5703125" bestFit="1" customWidth="1"/>
    <col min="15642" max="15642" width="6.5703125" bestFit="1" customWidth="1"/>
    <col min="15643" max="15643" width="5.5703125" bestFit="1" customWidth="1"/>
    <col min="15644" max="15651" width="9.28515625" bestFit="1" customWidth="1"/>
    <col min="15885" max="15885" width="4.28515625" bestFit="1" customWidth="1"/>
    <col min="15886" max="15886" width="38.140625" bestFit="1" customWidth="1"/>
    <col min="15887" max="15889" width="6.5703125" bestFit="1" customWidth="1"/>
    <col min="15890" max="15890" width="7.5703125" bestFit="1" customWidth="1"/>
    <col min="15891" max="15895" width="6.5703125" bestFit="1" customWidth="1"/>
    <col min="15896" max="15897" width="5.5703125" bestFit="1" customWidth="1"/>
    <col min="15898" max="15898" width="6.5703125" bestFit="1" customWidth="1"/>
    <col min="15899" max="15899" width="5.5703125" bestFit="1" customWidth="1"/>
    <col min="15900" max="15907" width="9.28515625" bestFit="1" customWidth="1"/>
    <col min="16141" max="16141" width="4.28515625" bestFit="1" customWidth="1"/>
    <col min="16142" max="16142" width="38.140625" bestFit="1" customWidth="1"/>
    <col min="16143" max="16145" width="6.5703125" bestFit="1" customWidth="1"/>
    <col min="16146" max="16146" width="7.5703125" bestFit="1" customWidth="1"/>
    <col min="16147" max="16151" width="6.5703125" bestFit="1" customWidth="1"/>
    <col min="16152" max="16153" width="5.5703125" bestFit="1" customWidth="1"/>
    <col min="16154" max="16154" width="6.5703125" bestFit="1" customWidth="1"/>
    <col min="16155" max="16155" width="5.5703125" bestFit="1" customWidth="1"/>
    <col min="16156" max="16163" width="9.28515625" bestFit="1" customWidth="1"/>
  </cols>
  <sheetData>
    <row r="1" spans="1:36" ht="18">
      <c r="A1" s="167" t="s">
        <v>105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</row>
    <row r="2" spans="1:36" ht="18">
      <c r="A2" s="167" t="s">
        <v>113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</row>
    <row r="4" spans="1:36" s="38" customFormat="1" ht="15.75">
      <c r="A4" s="185" t="s">
        <v>9</v>
      </c>
      <c r="B4" s="185" t="s">
        <v>10</v>
      </c>
      <c r="C4" s="162" t="s">
        <v>0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69"/>
    </row>
    <row r="5" spans="1:36" s="38" customFormat="1" ht="15.75">
      <c r="A5" s="185"/>
      <c r="B5" s="185"/>
      <c r="C5" s="162" t="s">
        <v>1</v>
      </c>
      <c r="D5" s="164"/>
      <c r="E5" s="162" t="s">
        <v>2</v>
      </c>
      <c r="F5" s="164"/>
      <c r="G5" s="162" t="s">
        <v>114</v>
      </c>
      <c r="H5" s="164"/>
      <c r="I5" s="162" t="s">
        <v>115</v>
      </c>
      <c r="J5" s="164"/>
      <c r="K5" s="162" t="s">
        <v>116</v>
      </c>
      <c r="L5" s="164"/>
      <c r="M5" s="162" t="s">
        <v>6</v>
      </c>
      <c r="N5" s="164"/>
      <c r="O5" s="162" t="s">
        <v>117</v>
      </c>
      <c r="P5" s="164"/>
      <c r="Q5" s="60" t="s">
        <v>8</v>
      </c>
    </row>
    <row r="6" spans="1:36" s="38" customFormat="1" ht="15.75">
      <c r="A6" s="185"/>
      <c r="B6" s="185"/>
      <c r="C6" s="63" t="s">
        <v>11</v>
      </c>
      <c r="D6" s="63" t="s">
        <v>12</v>
      </c>
      <c r="E6" s="63" t="s">
        <v>11</v>
      </c>
      <c r="F6" s="63" t="s">
        <v>12</v>
      </c>
      <c r="G6" s="63" t="s">
        <v>11</v>
      </c>
      <c r="H6" s="63" t="s">
        <v>12</v>
      </c>
      <c r="I6" s="63" t="s">
        <v>11</v>
      </c>
      <c r="J6" s="63" t="s">
        <v>12</v>
      </c>
      <c r="K6" s="63" t="s">
        <v>11</v>
      </c>
      <c r="L6" s="63" t="s">
        <v>12</v>
      </c>
      <c r="M6" s="63" t="s">
        <v>11</v>
      </c>
      <c r="N6" s="63" t="s">
        <v>12</v>
      </c>
      <c r="O6" s="63" t="s">
        <v>11</v>
      </c>
      <c r="P6" s="63" t="s">
        <v>12</v>
      </c>
      <c r="Q6" s="61"/>
    </row>
    <row r="7" spans="1:36" ht="15.75">
      <c r="A7" s="32">
        <v>1</v>
      </c>
      <c r="B7" s="34" t="s">
        <v>14</v>
      </c>
      <c r="C7" s="18">
        <v>26041</v>
      </c>
      <c r="D7" s="18">
        <v>24819</v>
      </c>
      <c r="E7" s="18">
        <v>16776</v>
      </c>
      <c r="F7" s="18">
        <v>16946</v>
      </c>
      <c r="G7" s="18">
        <v>14979</v>
      </c>
      <c r="H7" s="18">
        <v>14425</v>
      </c>
      <c r="I7" s="18">
        <v>7686</v>
      </c>
      <c r="J7" s="18">
        <v>7272</v>
      </c>
      <c r="K7" s="18">
        <v>8207</v>
      </c>
      <c r="L7" s="18">
        <v>7873</v>
      </c>
      <c r="M7" s="18">
        <v>9935</v>
      </c>
      <c r="N7" s="18">
        <v>9667</v>
      </c>
      <c r="O7" s="18">
        <v>8699</v>
      </c>
      <c r="P7" s="18">
        <v>7907</v>
      </c>
      <c r="Q7" s="35">
        <f>SUM(C7:P7)</f>
        <v>181232</v>
      </c>
      <c r="R7" s="1"/>
    </row>
    <row r="8" spans="1:36" ht="15.75">
      <c r="A8" s="32">
        <v>2</v>
      </c>
      <c r="B8" s="34" t="s">
        <v>15</v>
      </c>
      <c r="C8" s="18">
        <v>107</v>
      </c>
      <c r="D8" s="18">
        <v>113</v>
      </c>
      <c r="E8" s="18">
        <v>31</v>
      </c>
      <c r="F8" s="18">
        <v>24</v>
      </c>
      <c r="G8" s="18">
        <v>1</v>
      </c>
      <c r="H8" s="18">
        <v>1</v>
      </c>
      <c r="I8" s="18">
        <v>30</v>
      </c>
      <c r="J8" s="18">
        <v>21</v>
      </c>
      <c r="K8" s="18">
        <v>28</v>
      </c>
      <c r="L8" s="18">
        <v>23</v>
      </c>
      <c r="M8" s="18">
        <v>9</v>
      </c>
      <c r="N8" s="18">
        <v>5</v>
      </c>
      <c r="O8" s="18">
        <v>450</v>
      </c>
      <c r="P8" s="18">
        <v>390</v>
      </c>
      <c r="Q8" s="35">
        <f t="shared" ref="Q8:Q13" si="0">SUM(C8:P8)</f>
        <v>1233</v>
      </c>
    </row>
    <row r="9" spans="1:36" ht="15.75">
      <c r="A9" s="32">
        <v>3</v>
      </c>
      <c r="B9" s="34" t="s">
        <v>16</v>
      </c>
      <c r="C9" s="18">
        <v>29</v>
      </c>
      <c r="D9" s="18">
        <v>20</v>
      </c>
      <c r="E9" s="18">
        <v>5</v>
      </c>
      <c r="F9" s="18">
        <v>8</v>
      </c>
      <c r="G9" s="18">
        <v>0</v>
      </c>
      <c r="H9" s="18">
        <v>0</v>
      </c>
      <c r="I9" s="18">
        <v>10</v>
      </c>
      <c r="J9" s="18">
        <v>7</v>
      </c>
      <c r="K9" s="18">
        <v>1</v>
      </c>
      <c r="L9" s="18">
        <v>3</v>
      </c>
      <c r="M9" s="18">
        <v>0</v>
      </c>
      <c r="N9" s="18">
        <v>1</v>
      </c>
      <c r="O9" s="18">
        <v>48</v>
      </c>
      <c r="P9" s="18">
        <v>47</v>
      </c>
      <c r="Q9" s="35">
        <f t="shared" si="0"/>
        <v>179</v>
      </c>
    </row>
    <row r="10" spans="1:36" ht="15.75">
      <c r="A10" s="32">
        <v>4</v>
      </c>
      <c r="B10" s="34" t="s">
        <v>17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1</v>
      </c>
      <c r="I10" s="18">
        <v>0</v>
      </c>
      <c r="J10" s="18">
        <v>1</v>
      </c>
      <c r="K10" s="18">
        <v>0</v>
      </c>
      <c r="L10" s="18">
        <v>0</v>
      </c>
      <c r="M10" s="18">
        <v>0</v>
      </c>
      <c r="N10" s="18">
        <v>1</v>
      </c>
      <c r="O10" s="18">
        <v>2</v>
      </c>
      <c r="P10" s="18">
        <v>0</v>
      </c>
      <c r="Q10" s="35">
        <f t="shared" si="0"/>
        <v>5</v>
      </c>
    </row>
    <row r="11" spans="1:36" ht="15.75">
      <c r="A11" s="32">
        <v>5</v>
      </c>
      <c r="B11" s="34" t="s">
        <v>18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1</v>
      </c>
      <c r="M11" s="18">
        <v>1</v>
      </c>
      <c r="N11" s="18">
        <v>0</v>
      </c>
      <c r="O11" s="18">
        <v>1</v>
      </c>
      <c r="P11" s="18">
        <v>1</v>
      </c>
      <c r="Q11" s="35">
        <f t="shared" si="0"/>
        <v>4</v>
      </c>
    </row>
    <row r="12" spans="1:36" ht="15.75">
      <c r="A12" s="32">
        <v>6</v>
      </c>
      <c r="B12" s="34" t="s">
        <v>19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35">
        <f t="shared" si="0"/>
        <v>0</v>
      </c>
    </row>
    <row r="13" spans="1:36" ht="15.75">
      <c r="A13" s="32">
        <v>7</v>
      </c>
      <c r="B13" s="73" t="s">
        <v>20</v>
      </c>
      <c r="C13" s="18">
        <v>0</v>
      </c>
      <c r="D13" s="18">
        <v>0</v>
      </c>
      <c r="E13" s="18">
        <v>0</v>
      </c>
      <c r="F13" s="18">
        <v>1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35">
        <f t="shared" si="0"/>
        <v>1</v>
      </c>
    </row>
    <row r="14" spans="1:36" s="36" customFormat="1" ht="15.75">
      <c r="A14" s="174" t="s">
        <v>8</v>
      </c>
      <c r="B14" s="186"/>
      <c r="C14" s="153">
        <f>SUM(C7:C13)</f>
        <v>26177</v>
      </c>
      <c r="D14" s="153">
        <f t="shared" ref="D14:Q14" si="1">SUM(D7:D13)</f>
        <v>24952</v>
      </c>
      <c r="E14" s="153">
        <f t="shared" si="1"/>
        <v>16812</v>
      </c>
      <c r="F14" s="153">
        <f t="shared" si="1"/>
        <v>16979</v>
      </c>
      <c r="G14" s="153">
        <f t="shared" si="1"/>
        <v>14980</v>
      </c>
      <c r="H14" s="153">
        <f t="shared" si="1"/>
        <v>14427</v>
      </c>
      <c r="I14" s="153">
        <f t="shared" si="1"/>
        <v>7726</v>
      </c>
      <c r="J14" s="153">
        <f t="shared" si="1"/>
        <v>7301</v>
      </c>
      <c r="K14" s="153">
        <f t="shared" si="1"/>
        <v>8236</v>
      </c>
      <c r="L14" s="153">
        <f t="shared" si="1"/>
        <v>7900</v>
      </c>
      <c r="M14" s="153">
        <f t="shared" si="1"/>
        <v>9945</v>
      </c>
      <c r="N14" s="153">
        <f t="shared" si="1"/>
        <v>9674</v>
      </c>
      <c r="O14" s="153">
        <f t="shared" si="1"/>
        <v>9200</v>
      </c>
      <c r="P14" s="153">
        <f t="shared" si="1"/>
        <v>8345</v>
      </c>
      <c r="Q14" s="153">
        <f t="shared" si="1"/>
        <v>182654</v>
      </c>
    </row>
    <row r="15" spans="1:36" ht="15.75">
      <c r="A15" s="23" t="s">
        <v>88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36" ht="15.75">
      <c r="A16" s="23" t="s">
        <v>98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26" t="s">
        <v>97</v>
      </c>
    </row>
    <row r="17" spans="1:14" ht="15.75">
      <c r="A17" s="23"/>
      <c r="B17" s="11"/>
      <c r="N17" s="27" t="s">
        <v>89</v>
      </c>
    </row>
    <row r="18" spans="1:14" ht="15.75">
      <c r="A18" s="11"/>
      <c r="B18" s="11"/>
      <c r="N18" s="27" t="s">
        <v>90</v>
      </c>
    </row>
    <row r="19" spans="1:14" ht="15.75">
      <c r="A19" s="11"/>
      <c r="B19" s="11"/>
      <c r="N19" s="26"/>
    </row>
    <row r="20" spans="1:14" ht="15.75">
      <c r="A20" s="11"/>
      <c r="B20" s="11"/>
      <c r="N20" s="26"/>
    </row>
    <row r="21" spans="1:14" ht="15.75">
      <c r="A21" s="11"/>
      <c r="B21" s="11"/>
      <c r="N21" s="26"/>
    </row>
    <row r="22" spans="1:14" ht="15.75">
      <c r="A22" s="11"/>
      <c r="B22" s="11"/>
      <c r="N22" s="28" t="s">
        <v>91</v>
      </c>
    </row>
    <row r="23" spans="1:14" ht="15.75">
      <c r="A23" s="11"/>
      <c r="B23" s="11"/>
      <c r="N23" s="26" t="s">
        <v>92</v>
      </c>
    </row>
    <row r="24" spans="1:14" ht="15.75">
      <c r="A24" s="11"/>
      <c r="B24" s="11"/>
      <c r="N24" s="26" t="s">
        <v>93</v>
      </c>
    </row>
    <row r="25" spans="1:14" ht="15.75">
      <c r="A25" s="11"/>
      <c r="B25" s="11"/>
    </row>
  </sheetData>
  <mergeCells count="13">
    <mergeCell ref="B4:B6"/>
    <mergeCell ref="A4:A6"/>
    <mergeCell ref="A14:B14"/>
    <mergeCell ref="A1:Q1"/>
    <mergeCell ref="A2:Q2"/>
    <mergeCell ref="C5:D5"/>
    <mergeCell ref="I5:J5"/>
    <mergeCell ref="E5:F5"/>
    <mergeCell ref="G5:H5"/>
    <mergeCell ref="K5:L5"/>
    <mergeCell ref="M5:N5"/>
    <mergeCell ref="O5:P5"/>
    <mergeCell ref="C4:P4"/>
  </mergeCells>
  <pageMargins left="0.7" right="0.7" top="0.75" bottom="0.75" header="0.3" footer="0.3"/>
  <pageSetup paperSize="9" scale="70" orientation="landscape" horizontalDpi="0" verticalDpi="0" r:id="rId1"/>
  <headerFooter>
    <oddFooter>&amp;R15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X31"/>
  <sheetViews>
    <sheetView view="pageLayout" topLeftCell="A16" workbookViewId="0">
      <selection activeCell="Q20" sqref="A20:Q20"/>
    </sheetView>
  </sheetViews>
  <sheetFormatPr defaultRowHeight="15.75"/>
  <cols>
    <col min="1" max="1" width="4.7109375" style="39" bestFit="1" customWidth="1"/>
    <col min="2" max="2" width="14.7109375" style="26" bestFit="1" customWidth="1"/>
    <col min="3" max="5" width="8.5703125" style="26" customWidth="1"/>
    <col min="6" max="16" width="8.5703125" customWidth="1"/>
    <col min="17" max="17" width="13.85546875" style="26" customWidth="1"/>
    <col min="257" max="257" width="4.28515625" bestFit="1" customWidth="1"/>
    <col min="258" max="258" width="14.28515625" bestFit="1" customWidth="1"/>
    <col min="259" max="261" width="7.28515625" bestFit="1" customWidth="1"/>
    <col min="262" max="262" width="7.5703125" bestFit="1" customWidth="1"/>
    <col min="263" max="267" width="7.28515625" bestFit="1" customWidth="1"/>
    <col min="268" max="269" width="6.140625" bestFit="1" customWidth="1"/>
    <col min="270" max="270" width="7.28515625" bestFit="1" customWidth="1"/>
    <col min="271" max="271" width="6.140625" bestFit="1" customWidth="1"/>
    <col min="513" max="513" width="4.28515625" bestFit="1" customWidth="1"/>
    <col min="514" max="514" width="14.28515625" bestFit="1" customWidth="1"/>
    <col min="515" max="517" width="7.28515625" bestFit="1" customWidth="1"/>
    <col min="518" max="518" width="7.5703125" bestFit="1" customWidth="1"/>
    <col min="519" max="523" width="7.28515625" bestFit="1" customWidth="1"/>
    <col min="524" max="525" width="6.140625" bestFit="1" customWidth="1"/>
    <col min="526" max="526" width="7.28515625" bestFit="1" customWidth="1"/>
    <col min="527" max="527" width="6.140625" bestFit="1" customWidth="1"/>
    <col min="769" max="769" width="4.28515625" bestFit="1" customWidth="1"/>
    <col min="770" max="770" width="14.28515625" bestFit="1" customWidth="1"/>
    <col min="771" max="773" width="7.28515625" bestFit="1" customWidth="1"/>
    <col min="774" max="774" width="7.5703125" bestFit="1" customWidth="1"/>
    <col min="775" max="779" width="7.28515625" bestFit="1" customWidth="1"/>
    <col min="780" max="781" width="6.140625" bestFit="1" customWidth="1"/>
    <col min="782" max="782" width="7.28515625" bestFit="1" customWidth="1"/>
    <col min="783" max="783" width="6.140625" bestFit="1" customWidth="1"/>
    <col min="1025" max="1025" width="4.28515625" bestFit="1" customWidth="1"/>
    <col min="1026" max="1026" width="14.28515625" bestFit="1" customWidth="1"/>
    <col min="1027" max="1029" width="7.28515625" bestFit="1" customWidth="1"/>
    <col min="1030" max="1030" width="7.5703125" bestFit="1" customWidth="1"/>
    <col min="1031" max="1035" width="7.28515625" bestFit="1" customWidth="1"/>
    <col min="1036" max="1037" width="6.140625" bestFit="1" customWidth="1"/>
    <col min="1038" max="1038" width="7.28515625" bestFit="1" customWidth="1"/>
    <col min="1039" max="1039" width="6.140625" bestFit="1" customWidth="1"/>
    <col min="1281" max="1281" width="4.28515625" bestFit="1" customWidth="1"/>
    <col min="1282" max="1282" width="14.28515625" bestFit="1" customWidth="1"/>
    <col min="1283" max="1285" width="7.28515625" bestFit="1" customWidth="1"/>
    <col min="1286" max="1286" width="7.5703125" bestFit="1" customWidth="1"/>
    <col min="1287" max="1291" width="7.28515625" bestFit="1" customWidth="1"/>
    <col min="1292" max="1293" width="6.140625" bestFit="1" customWidth="1"/>
    <col min="1294" max="1294" width="7.28515625" bestFit="1" customWidth="1"/>
    <col min="1295" max="1295" width="6.140625" bestFit="1" customWidth="1"/>
    <col min="1537" max="1537" width="4.28515625" bestFit="1" customWidth="1"/>
    <col min="1538" max="1538" width="14.28515625" bestFit="1" customWidth="1"/>
    <col min="1539" max="1541" width="7.28515625" bestFit="1" customWidth="1"/>
    <col min="1542" max="1542" width="7.5703125" bestFit="1" customWidth="1"/>
    <col min="1543" max="1547" width="7.28515625" bestFit="1" customWidth="1"/>
    <col min="1548" max="1549" width="6.140625" bestFit="1" customWidth="1"/>
    <col min="1550" max="1550" width="7.28515625" bestFit="1" customWidth="1"/>
    <col min="1551" max="1551" width="6.140625" bestFit="1" customWidth="1"/>
    <col min="1793" max="1793" width="4.28515625" bestFit="1" customWidth="1"/>
    <col min="1794" max="1794" width="14.28515625" bestFit="1" customWidth="1"/>
    <col min="1795" max="1797" width="7.28515625" bestFit="1" customWidth="1"/>
    <col min="1798" max="1798" width="7.5703125" bestFit="1" customWidth="1"/>
    <col min="1799" max="1803" width="7.28515625" bestFit="1" customWidth="1"/>
    <col min="1804" max="1805" width="6.140625" bestFit="1" customWidth="1"/>
    <col min="1806" max="1806" width="7.28515625" bestFit="1" customWidth="1"/>
    <col min="1807" max="1807" width="6.140625" bestFit="1" customWidth="1"/>
    <col min="2049" max="2049" width="4.28515625" bestFit="1" customWidth="1"/>
    <col min="2050" max="2050" width="14.28515625" bestFit="1" customWidth="1"/>
    <col min="2051" max="2053" width="7.28515625" bestFit="1" customWidth="1"/>
    <col min="2054" max="2054" width="7.5703125" bestFit="1" customWidth="1"/>
    <col min="2055" max="2059" width="7.28515625" bestFit="1" customWidth="1"/>
    <col min="2060" max="2061" width="6.140625" bestFit="1" customWidth="1"/>
    <col min="2062" max="2062" width="7.28515625" bestFit="1" customWidth="1"/>
    <col min="2063" max="2063" width="6.140625" bestFit="1" customWidth="1"/>
    <col min="2305" max="2305" width="4.28515625" bestFit="1" customWidth="1"/>
    <col min="2306" max="2306" width="14.28515625" bestFit="1" customWidth="1"/>
    <col min="2307" max="2309" width="7.28515625" bestFit="1" customWidth="1"/>
    <col min="2310" max="2310" width="7.5703125" bestFit="1" customWidth="1"/>
    <col min="2311" max="2315" width="7.28515625" bestFit="1" customWidth="1"/>
    <col min="2316" max="2317" width="6.140625" bestFit="1" customWidth="1"/>
    <col min="2318" max="2318" width="7.28515625" bestFit="1" customWidth="1"/>
    <col min="2319" max="2319" width="6.140625" bestFit="1" customWidth="1"/>
    <col min="2561" max="2561" width="4.28515625" bestFit="1" customWidth="1"/>
    <col min="2562" max="2562" width="14.28515625" bestFit="1" customWidth="1"/>
    <col min="2563" max="2565" width="7.28515625" bestFit="1" customWidth="1"/>
    <col min="2566" max="2566" width="7.5703125" bestFit="1" customWidth="1"/>
    <col min="2567" max="2571" width="7.28515625" bestFit="1" customWidth="1"/>
    <col min="2572" max="2573" width="6.140625" bestFit="1" customWidth="1"/>
    <col min="2574" max="2574" width="7.28515625" bestFit="1" customWidth="1"/>
    <col min="2575" max="2575" width="6.140625" bestFit="1" customWidth="1"/>
    <col min="2817" max="2817" width="4.28515625" bestFit="1" customWidth="1"/>
    <col min="2818" max="2818" width="14.28515625" bestFit="1" customWidth="1"/>
    <col min="2819" max="2821" width="7.28515625" bestFit="1" customWidth="1"/>
    <col min="2822" max="2822" width="7.5703125" bestFit="1" customWidth="1"/>
    <col min="2823" max="2827" width="7.28515625" bestFit="1" customWidth="1"/>
    <col min="2828" max="2829" width="6.140625" bestFit="1" customWidth="1"/>
    <col min="2830" max="2830" width="7.28515625" bestFit="1" customWidth="1"/>
    <col min="2831" max="2831" width="6.140625" bestFit="1" customWidth="1"/>
    <col min="3073" max="3073" width="4.28515625" bestFit="1" customWidth="1"/>
    <col min="3074" max="3074" width="14.28515625" bestFit="1" customWidth="1"/>
    <col min="3075" max="3077" width="7.28515625" bestFit="1" customWidth="1"/>
    <col min="3078" max="3078" width="7.5703125" bestFit="1" customWidth="1"/>
    <col min="3079" max="3083" width="7.28515625" bestFit="1" customWidth="1"/>
    <col min="3084" max="3085" width="6.140625" bestFit="1" customWidth="1"/>
    <col min="3086" max="3086" width="7.28515625" bestFit="1" customWidth="1"/>
    <col min="3087" max="3087" width="6.140625" bestFit="1" customWidth="1"/>
    <col min="3329" max="3329" width="4.28515625" bestFit="1" customWidth="1"/>
    <col min="3330" max="3330" width="14.28515625" bestFit="1" customWidth="1"/>
    <col min="3331" max="3333" width="7.28515625" bestFit="1" customWidth="1"/>
    <col min="3334" max="3334" width="7.5703125" bestFit="1" customWidth="1"/>
    <col min="3335" max="3339" width="7.28515625" bestFit="1" customWidth="1"/>
    <col min="3340" max="3341" width="6.140625" bestFit="1" customWidth="1"/>
    <col min="3342" max="3342" width="7.28515625" bestFit="1" customWidth="1"/>
    <col min="3343" max="3343" width="6.140625" bestFit="1" customWidth="1"/>
    <col min="3585" max="3585" width="4.28515625" bestFit="1" customWidth="1"/>
    <col min="3586" max="3586" width="14.28515625" bestFit="1" customWidth="1"/>
    <col min="3587" max="3589" width="7.28515625" bestFit="1" customWidth="1"/>
    <col min="3590" max="3590" width="7.5703125" bestFit="1" customWidth="1"/>
    <col min="3591" max="3595" width="7.28515625" bestFit="1" customWidth="1"/>
    <col min="3596" max="3597" width="6.140625" bestFit="1" customWidth="1"/>
    <col min="3598" max="3598" width="7.28515625" bestFit="1" customWidth="1"/>
    <col min="3599" max="3599" width="6.140625" bestFit="1" customWidth="1"/>
    <col min="3841" max="3841" width="4.28515625" bestFit="1" customWidth="1"/>
    <col min="3842" max="3842" width="14.28515625" bestFit="1" customWidth="1"/>
    <col min="3843" max="3845" width="7.28515625" bestFit="1" customWidth="1"/>
    <col min="3846" max="3846" width="7.5703125" bestFit="1" customWidth="1"/>
    <col min="3847" max="3851" width="7.28515625" bestFit="1" customWidth="1"/>
    <col min="3852" max="3853" width="6.140625" bestFit="1" customWidth="1"/>
    <col min="3854" max="3854" width="7.28515625" bestFit="1" customWidth="1"/>
    <col min="3855" max="3855" width="6.140625" bestFit="1" customWidth="1"/>
    <col min="4097" max="4097" width="4.28515625" bestFit="1" customWidth="1"/>
    <col min="4098" max="4098" width="14.28515625" bestFit="1" customWidth="1"/>
    <col min="4099" max="4101" width="7.28515625" bestFit="1" customWidth="1"/>
    <col min="4102" max="4102" width="7.5703125" bestFit="1" customWidth="1"/>
    <col min="4103" max="4107" width="7.28515625" bestFit="1" customWidth="1"/>
    <col min="4108" max="4109" width="6.140625" bestFit="1" customWidth="1"/>
    <col min="4110" max="4110" width="7.28515625" bestFit="1" customWidth="1"/>
    <col min="4111" max="4111" width="6.140625" bestFit="1" customWidth="1"/>
    <col min="4353" max="4353" width="4.28515625" bestFit="1" customWidth="1"/>
    <col min="4354" max="4354" width="14.28515625" bestFit="1" customWidth="1"/>
    <col min="4355" max="4357" width="7.28515625" bestFit="1" customWidth="1"/>
    <col min="4358" max="4358" width="7.5703125" bestFit="1" customWidth="1"/>
    <col min="4359" max="4363" width="7.28515625" bestFit="1" customWidth="1"/>
    <col min="4364" max="4365" width="6.140625" bestFit="1" customWidth="1"/>
    <col min="4366" max="4366" width="7.28515625" bestFit="1" customWidth="1"/>
    <col min="4367" max="4367" width="6.140625" bestFit="1" customWidth="1"/>
    <col min="4609" max="4609" width="4.28515625" bestFit="1" customWidth="1"/>
    <col min="4610" max="4610" width="14.28515625" bestFit="1" customWidth="1"/>
    <col min="4611" max="4613" width="7.28515625" bestFit="1" customWidth="1"/>
    <col min="4614" max="4614" width="7.5703125" bestFit="1" customWidth="1"/>
    <col min="4615" max="4619" width="7.28515625" bestFit="1" customWidth="1"/>
    <col min="4620" max="4621" width="6.140625" bestFit="1" customWidth="1"/>
    <col min="4622" max="4622" width="7.28515625" bestFit="1" customWidth="1"/>
    <col min="4623" max="4623" width="6.140625" bestFit="1" customWidth="1"/>
    <col min="4865" max="4865" width="4.28515625" bestFit="1" customWidth="1"/>
    <col min="4866" max="4866" width="14.28515625" bestFit="1" customWidth="1"/>
    <col min="4867" max="4869" width="7.28515625" bestFit="1" customWidth="1"/>
    <col min="4870" max="4870" width="7.5703125" bestFit="1" customWidth="1"/>
    <col min="4871" max="4875" width="7.28515625" bestFit="1" customWidth="1"/>
    <col min="4876" max="4877" width="6.140625" bestFit="1" customWidth="1"/>
    <col min="4878" max="4878" width="7.28515625" bestFit="1" customWidth="1"/>
    <col min="4879" max="4879" width="6.140625" bestFit="1" customWidth="1"/>
    <col min="5121" max="5121" width="4.28515625" bestFit="1" customWidth="1"/>
    <col min="5122" max="5122" width="14.28515625" bestFit="1" customWidth="1"/>
    <col min="5123" max="5125" width="7.28515625" bestFit="1" customWidth="1"/>
    <col min="5126" max="5126" width="7.5703125" bestFit="1" customWidth="1"/>
    <col min="5127" max="5131" width="7.28515625" bestFit="1" customWidth="1"/>
    <col min="5132" max="5133" width="6.140625" bestFit="1" customWidth="1"/>
    <col min="5134" max="5134" width="7.28515625" bestFit="1" customWidth="1"/>
    <col min="5135" max="5135" width="6.140625" bestFit="1" customWidth="1"/>
    <col min="5377" max="5377" width="4.28515625" bestFit="1" customWidth="1"/>
    <col min="5378" max="5378" width="14.28515625" bestFit="1" customWidth="1"/>
    <col min="5379" max="5381" width="7.28515625" bestFit="1" customWidth="1"/>
    <col min="5382" max="5382" width="7.5703125" bestFit="1" customWidth="1"/>
    <col min="5383" max="5387" width="7.28515625" bestFit="1" customWidth="1"/>
    <col min="5388" max="5389" width="6.140625" bestFit="1" customWidth="1"/>
    <col min="5390" max="5390" width="7.28515625" bestFit="1" customWidth="1"/>
    <col min="5391" max="5391" width="6.140625" bestFit="1" customWidth="1"/>
    <col min="5633" max="5633" width="4.28515625" bestFit="1" customWidth="1"/>
    <col min="5634" max="5634" width="14.28515625" bestFit="1" customWidth="1"/>
    <col min="5635" max="5637" width="7.28515625" bestFit="1" customWidth="1"/>
    <col min="5638" max="5638" width="7.5703125" bestFit="1" customWidth="1"/>
    <col min="5639" max="5643" width="7.28515625" bestFit="1" customWidth="1"/>
    <col min="5644" max="5645" width="6.140625" bestFit="1" customWidth="1"/>
    <col min="5646" max="5646" width="7.28515625" bestFit="1" customWidth="1"/>
    <col min="5647" max="5647" width="6.140625" bestFit="1" customWidth="1"/>
    <col min="5889" max="5889" width="4.28515625" bestFit="1" customWidth="1"/>
    <col min="5890" max="5890" width="14.28515625" bestFit="1" customWidth="1"/>
    <col min="5891" max="5893" width="7.28515625" bestFit="1" customWidth="1"/>
    <col min="5894" max="5894" width="7.5703125" bestFit="1" customWidth="1"/>
    <col min="5895" max="5899" width="7.28515625" bestFit="1" customWidth="1"/>
    <col min="5900" max="5901" width="6.140625" bestFit="1" customWidth="1"/>
    <col min="5902" max="5902" width="7.28515625" bestFit="1" customWidth="1"/>
    <col min="5903" max="5903" width="6.140625" bestFit="1" customWidth="1"/>
    <col min="6145" max="6145" width="4.28515625" bestFit="1" customWidth="1"/>
    <col min="6146" max="6146" width="14.28515625" bestFit="1" customWidth="1"/>
    <col min="6147" max="6149" width="7.28515625" bestFit="1" customWidth="1"/>
    <col min="6150" max="6150" width="7.5703125" bestFit="1" customWidth="1"/>
    <col min="6151" max="6155" width="7.28515625" bestFit="1" customWidth="1"/>
    <col min="6156" max="6157" width="6.140625" bestFit="1" customWidth="1"/>
    <col min="6158" max="6158" width="7.28515625" bestFit="1" customWidth="1"/>
    <col min="6159" max="6159" width="6.140625" bestFit="1" customWidth="1"/>
    <col min="6401" max="6401" width="4.28515625" bestFit="1" customWidth="1"/>
    <col min="6402" max="6402" width="14.28515625" bestFit="1" customWidth="1"/>
    <col min="6403" max="6405" width="7.28515625" bestFit="1" customWidth="1"/>
    <col min="6406" max="6406" width="7.5703125" bestFit="1" customWidth="1"/>
    <col min="6407" max="6411" width="7.28515625" bestFit="1" customWidth="1"/>
    <col min="6412" max="6413" width="6.140625" bestFit="1" customWidth="1"/>
    <col min="6414" max="6414" width="7.28515625" bestFit="1" customWidth="1"/>
    <col min="6415" max="6415" width="6.140625" bestFit="1" customWidth="1"/>
    <col min="6657" max="6657" width="4.28515625" bestFit="1" customWidth="1"/>
    <col min="6658" max="6658" width="14.28515625" bestFit="1" customWidth="1"/>
    <col min="6659" max="6661" width="7.28515625" bestFit="1" customWidth="1"/>
    <col min="6662" max="6662" width="7.5703125" bestFit="1" customWidth="1"/>
    <col min="6663" max="6667" width="7.28515625" bestFit="1" customWidth="1"/>
    <col min="6668" max="6669" width="6.140625" bestFit="1" customWidth="1"/>
    <col min="6670" max="6670" width="7.28515625" bestFit="1" customWidth="1"/>
    <col min="6671" max="6671" width="6.140625" bestFit="1" customWidth="1"/>
    <col min="6913" max="6913" width="4.28515625" bestFit="1" customWidth="1"/>
    <col min="6914" max="6914" width="14.28515625" bestFit="1" customWidth="1"/>
    <col min="6915" max="6917" width="7.28515625" bestFit="1" customWidth="1"/>
    <col min="6918" max="6918" width="7.5703125" bestFit="1" customWidth="1"/>
    <col min="6919" max="6923" width="7.28515625" bestFit="1" customWidth="1"/>
    <col min="6924" max="6925" width="6.140625" bestFit="1" customWidth="1"/>
    <col min="6926" max="6926" width="7.28515625" bestFit="1" customWidth="1"/>
    <col min="6927" max="6927" width="6.140625" bestFit="1" customWidth="1"/>
    <col min="7169" max="7169" width="4.28515625" bestFit="1" customWidth="1"/>
    <col min="7170" max="7170" width="14.28515625" bestFit="1" customWidth="1"/>
    <col min="7171" max="7173" width="7.28515625" bestFit="1" customWidth="1"/>
    <col min="7174" max="7174" width="7.5703125" bestFit="1" customWidth="1"/>
    <col min="7175" max="7179" width="7.28515625" bestFit="1" customWidth="1"/>
    <col min="7180" max="7181" width="6.140625" bestFit="1" customWidth="1"/>
    <col min="7182" max="7182" width="7.28515625" bestFit="1" customWidth="1"/>
    <col min="7183" max="7183" width="6.140625" bestFit="1" customWidth="1"/>
    <col min="7425" max="7425" width="4.28515625" bestFit="1" customWidth="1"/>
    <col min="7426" max="7426" width="14.28515625" bestFit="1" customWidth="1"/>
    <col min="7427" max="7429" width="7.28515625" bestFit="1" customWidth="1"/>
    <col min="7430" max="7430" width="7.5703125" bestFit="1" customWidth="1"/>
    <col min="7431" max="7435" width="7.28515625" bestFit="1" customWidth="1"/>
    <col min="7436" max="7437" width="6.140625" bestFit="1" customWidth="1"/>
    <col min="7438" max="7438" width="7.28515625" bestFit="1" customWidth="1"/>
    <col min="7439" max="7439" width="6.140625" bestFit="1" customWidth="1"/>
    <col min="7681" max="7681" width="4.28515625" bestFit="1" customWidth="1"/>
    <col min="7682" max="7682" width="14.28515625" bestFit="1" customWidth="1"/>
    <col min="7683" max="7685" width="7.28515625" bestFit="1" customWidth="1"/>
    <col min="7686" max="7686" width="7.5703125" bestFit="1" customWidth="1"/>
    <col min="7687" max="7691" width="7.28515625" bestFit="1" customWidth="1"/>
    <col min="7692" max="7693" width="6.140625" bestFit="1" customWidth="1"/>
    <col min="7694" max="7694" width="7.28515625" bestFit="1" customWidth="1"/>
    <col min="7695" max="7695" width="6.140625" bestFit="1" customWidth="1"/>
    <col min="7937" max="7937" width="4.28515625" bestFit="1" customWidth="1"/>
    <col min="7938" max="7938" width="14.28515625" bestFit="1" customWidth="1"/>
    <col min="7939" max="7941" width="7.28515625" bestFit="1" customWidth="1"/>
    <col min="7942" max="7942" width="7.5703125" bestFit="1" customWidth="1"/>
    <col min="7943" max="7947" width="7.28515625" bestFit="1" customWidth="1"/>
    <col min="7948" max="7949" width="6.140625" bestFit="1" customWidth="1"/>
    <col min="7950" max="7950" width="7.28515625" bestFit="1" customWidth="1"/>
    <col min="7951" max="7951" width="6.140625" bestFit="1" customWidth="1"/>
    <col min="8193" max="8193" width="4.28515625" bestFit="1" customWidth="1"/>
    <col min="8194" max="8194" width="14.28515625" bestFit="1" customWidth="1"/>
    <col min="8195" max="8197" width="7.28515625" bestFit="1" customWidth="1"/>
    <col min="8198" max="8198" width="7.5703125" bestFit="1" customWidth="1"/>
    <col min="8199" max="8203" width="7.28515625" bestFit="1" customWidth="1"/>
    <col min="8204" max="8205" width="6.140625" bestFit="1" customWidth="1"/>
    <col min="8206" max="8206" width="7.28515625" bestFit="1" customWidth="1"/>
    <col min="8207" max="8207" width="6.140625" bestFit="1" customWidth="1"/>
    <col min="8449" max="8449" width="4.28515625" bestFit="1" customWidth="1"/>
    <col min="8450" max="8450" width="14.28515625" bestFit="1" customWidth="1"/>
    <col min="8451" max="8453" width="7.28515625" bestFit="1" customWidth="1"/>
    <col min="8454" max="8454" width="7.5703125" bestFit="1" customWidth="1"/>
    <col min="8455" max="8459" width="7.28515625" bestFit="1" customWidth="1"/>
    <col min="8460" max="8461" width="6.140625" bestFit="1" customWidth="1"/>
    <col min="8462" max="8462" width="7.28515625" bestFit="1" customWidth="1"/>
    <col min="8463" max="8463" width="6.140625" bestFit="1" customWidth="1"/>
    <col min="8705" max="8705" width="4.28515625" bestFit="1" customWidth="1"/>
    <col min="8706" max="8706" width="14.28515625" bestFit="1" customWidth="1"/>
    <col min="8707" max="8709" width="7.28515625" bestFit="1" customWidth="1"/>
    <col min="8710" max="8710" width="7.5703125" bestFit="1" customWidth="1"/>
    <col min="8711" max="8715" width="7.28515625" bestFit="1" customWidth="1"/>
    <col min="8716" max="8717" width="6.140625" bestFit="1" customWidth="1"/>
    <col min="8718" max="8718" width="7.28515625" bestFit="1" customWidth="1"/>
    <col min="8719" max="8719" width="6.140625" bestFit="1" customWidth="1"/>
    <col min="8961" max="8961" width="4.28515625" bestFit="1" customWidth="1"/>
    <col min="8962" max="8962" width="14.28515625" bestFit="1" customWidth="1"/>
    <col min="8963" max="8965" width="7.28515625" bestFit="1" customWidth="1"/>
    <col min="8966" max="8966" width="7.5703125" bestFit="1" customWidth="1"/>
    <col min="8967" max="8971" width="7.28515625" bestFit="1" customWidth="1"/>
    <col min="8972" max="8973" width="6.140625" bestFit="1" customWidth="1"/>
    <col min="8974" max="8974" width="7.28515625" bestFit="1" customWidth="1"/>
    <col min="8975" max="8975" width="6.140625" bestFit="1" customWidth="1"/>
    <col min="9217" max="9217" width="4.28515625" bestFit="1" customWidth="1"/>
    <col min="9218" max="9218" width="14.28515625" bestFit="1" customWidth="1"/>
    <col min="9219" max="9221" width="7.28515625" bestFit="1" customWidth="1"/>
    <col min="9222" max="9222" width="7.5703125" bestFit="1" customWidth="1"/>
    <col min="9223" max="9227" width="7.28515625" bestFit="1" customWidth="1"/>
    <col min="9228" max="9229" width="6.140625" bestFit="1" customWidth="1"/>
    <col min="9230" max="9230" width="7.28515625" bestFit="1" customWidth="1"/>
    <col min="9231" max="9231" width="6.140625" bestFit="1" customWidth="1"/>
    <col min="9473" max="9473" width="4.28515625" bestFit="1" customWidth="1"/>
    <col min="9474" max="9474" width="14.28515625" bestFit="1" customWidth="1"/>
    <col min="9475" max="9477" width="7.28515625" bestFit="1" customWidth="1"/>
    <col min="9478" max="9478" width="7.5703125" bestFit="1" customWidth="1"/>
    <col min="9479" max="9483" width="7.28515625" bestFit="1" customWidth="1"/>
    <col min="9484" max="9485" width="6.140625" bestFit="1" customWidth="1"/>
    <col min="9486" max="9486" width="7.28515625" bestFit="1" customWidth="1"/>
    <col min="9487" max="9487" width="6.140625" bestFit="1" customWidth="1"/>
    <col min="9729" max="9729" width="4.28515625" bestFit="1" customWidth="1"/>
    <col min="9730" max="9730" width="14.28515625" bestFit="1" customWidth="1"/>
    <col min="9731" max="9733" width="7.28515625" bestFit="1" customWidth="1"/>
    <col min="9734" max="9734" width="7.5703125" bestFit="1" customWidth="1"/>
    <col min="9735" max="9739" width="7.28515625" bestFit="1" customWidth="1"/>
    <col min="9740" max="9741" width="6.140625" bestFit="1" customWidth="1"/>
    <col min="9742" max="9742" width="7.28515625" bestFit="1" customWidth="1"/>
    <col min="9743" max="9743" width="6.140625" bestFit="1" customWidth="1"/>
    <col min="9985" max="9985" width="4.28515625" bestFit="1" customWidth="1"/>
    <col min="9986" max="9986" width="14.28515625" bestFit="1" customWidth="1"/>
    <col min="9987" max="9989" width="7.28515625" bestFit="1" customWidth="1"/>
    <col min="9990" max="9990" width="7.5703125" bestFit="1" customWidth="1"/>
    <col min="9991" max="9995" width="7.28515625" bestFit="1" customWidth="1"/>
    <col min="9996" max="9997" width="6.140625" bestFit="1" customWidth="1"/>
    <col min="9998" max="9998" width="7.28515625" bestFit="1" customWidth="1"/>
    <col min="9999" max="9999" width="6.140625" bestFit="1" customWidth="1"/>
    <col min="10241" max="10241" width="4.28515625" bestFit="1" customWidth="1"/>
    <col min="10242" max="10242" width="14.28515625" bestFit="1" customWidth="1"/>
    <col min="10243" max="10245" width="7.28515625" bestFit="1" customWidth="1"/>
    <col min="10246" max="10246" width="7.5703125" bestFit="1" customWidth="1"/>
    <col min="10247" max="10251" width="7.28515625" bestFit="1" customWidth="1"/>
    <col min="10252" max="10253" width="6.140625" bestFit="1" customWidth="1"/>
    <col min="10254" max="10254" width="7.28515625" bestFit="1" customWidth="1"/>
    <col min="10255" max="10255" width="6.140625" bestFit="1" customWidth="1"/>
    <col min="10497" max="10497" width="4.28515625" bestFit="1" customWidth="1"/>
    <col min="10498" max="10498" width="14.28515625" bestFit="1" customWidth="1"/>
    <col min="10499" max="10501" width="7.28515625" bestFit="1" customWidth="1"/>
    <col min="10502" max="10502" width="7.5703125" bestFit="1" customWidth="1"/>
    <col min="10503" max="10507" width="7.28515625" bestFit="1" customWidth="1"/>
    <col min="10508" max="10509" width="6.140625" bestFit="1" customWidth="1"/>
    <col min="10510" max="10510" width="7.28515625" bestFit="1" customWidth="1"/>
    <col min="10511" max="10511" width="6.140625" bestFit="1" customWidth="1"/>
    <col min="10753" max="10753" width="4.28515625" bestFit="1" customWidth="1"/>
    <col min="10754" max="10754" width="14.28515625" bestFit="1" customWidth="1"/>
    <col min="10755" max="10757" width="7.28515625" bestFit="1" customWidth="1"/>
    <col min="10758" max="10758" width="7.5703125" bestFit="1" customWidth="1"/>
    <col min="10759" max="10763" width="7.28515625" bestFit="1" customWidth="1"/>
    <col min="10764" max="10765" width="6.140625" bestFit="1" customWidth="1"/>
    <col min="10766" max="10766" width="7.28515625" bestFit="1" customWidth="1"/>
    <col min="10767" max="10767" width="6.140625" bestFit="1" customWidth="1"/>
    <col min="11009" max="11009" width="4.28515625" bestFit="1" customWidth="1"/>
    <col min="11010" max="11010" width="14.28515625" bestFit="1" customWidth="1"/>
    <col min="11011" max="11013" width="7.28515625" bestFit="1" customWidth="1"/>
    <col min="11014" max="11014" width="7.5703125" bestFit="1" customWidth="1"/>
    <col min="11015" max="11019" width="7.28515625" bestFit="1" customWidth="1"/>
    <col min="11020" max="11021" width="6.140625" bestFit="1" customWidth="1"/>
    <col min="11022" max="11022" width="7.28515625" bestFit="1" customWidth="1"/>
    <col min="11023" max="11023" width="6.140625" bestFit="1" customWidth="1"/>
    <col min="11265" max="11265" width="4.28515625" bestFit="1" customWidth="1"/>
    <col min="11266" max="11266" width="14.28515625" bestFit="1" customWidth="1"/>
    <col min="11267" max="11269" width="7.28515625" bestFit="1" customWidth="1"/>
    <col min="11270" max="11270" width="7.5703125" bestFit="1" customWidth="1"/>
    <col min="11271" max="11275" width="7.28515625" bestFit="1" customWidth="1"/>
    <col min="11276" max="11277" width="6.140625" bestFit="1" customWidth="1"/>
    <col min="11278" max="11278" width="7.28515625" bestFit="1" customWidth="1"/>
    <col min="11279" max="11279" width="6.140625" bestFit="1" customWidth="1"/>
    <col min="11521" max="11521" width="4.28515625" bestFit="1" customWidth="1"/>
    <col min="11522" max="11522" width="14.28515625" bestFit="1" customWidth="1"/>
    <col min="11523" max="11525" width="7.28515625" bestFit="1" customWidth="1"/>
    <col min="11526" max="11526" width="7.5703125" bestFit="1" customWidth="1"/>
    <col min="11527" max="11531" width="7.28515625" bestFit="1" customWidth="1"/>
    <col min="11532" max="11533" width="6.140625" bestFit="1" customWidth="1"/>
    <col min="11534" max="11534" width="7.28515625" bestFit="1" customWidth="1"/>
    <col min="11535" max="11535" width="6.140625" bestFit="1" customWidth="1"/>
    <col min="11777" max="11777" width="4.28515625" bestFit="1" customWidth="1"/>
    <col min="11778" max="11778" width="14.28515625" bestFit="1" customWidth="1"/>
    <col min="11779" max="11781" width="7.28515625" bestFit="1" customWidth="1"/>
    <col min="11782" max="11782" width="7.5703125" bestFit="1" customWidth="1"/>
    <col min="11783" max="11787" width="7.28515625" bestFit="1" customWidth="1"/>
    <col min="11788" max="11789" width="6.140625" bestFit="1" customWidth="1"/>
    <col min="11790" max="11790" width="7.28515625" bestFit="1" customWidth="1"/>
    <col min="11791" max="11791" width="6.140625" bestFit="1" customWidth="1"/>
    <col min="12033" max="12033" width="4.28515625" bestFit="1" customWidth="1"/>
    <col min="12034" max="12034" width="14.28515625" bestFit="1" customWidth="1"/>
    <col min="12035" max="12037" width="7.28515625" bestFit="1" customWidth="1"/>
    <col min="12038" max="12038" width="7.5703125" bestFit="1" customWidth="1"/>
    <col min="12039" max="12043" width="7.28515625" bestFit="1" customWidth="1"/>
    <col min="12044" max="12045" width="6.140625" bestFit="1" customWidth="1"/>
    <col min="12046" max="12046" width="7.28515625" bestFit="1" customWidth="1"/>
    <col min="12047" max="12047" width="6.140625" bestFit="1" customWidth="1"/>
    <col min="12289" max="12289" width="4.28515625" bestFit="1" customWidth="1"/>
    <col min="12290" max="12290" width="14.28515625" bestFit="1" customWidth="1"/>
    <col min="12291" max="12293" width="7.28515625" bestFit="1" customWidth="1"/>
    <col min="12294" max="12294" width="7.5703125" bestFit="1" customWidth="1"/>
    <col min="12295" max="12299" width="7.28515625" bestFit="1" customWidth="1"/>
    <col min="12300" max="12301" width="6.140625" bestFit="1" customWidth="1"/>
    <col min="12302" max="12302" width="7.28515625" bestFit="1" customWidth="1"/>
    <col min="12303" max="12303" width="6.140625" bestFit="1" customWidth="1"/>
    <col min="12545" max="12545" width="4.28515625" bestFit="1" customWidth="1"/>
    <col min="12546" max="12546" width="14.28515625" bestFit="1" customWidth="1"/>
    <col min="12547" max="12549" width="7.28515625" bestFit="1" customWidth="1"/>
    <col min="12550" max="12550" width="7.5703125" bestFit="1" customWidth="1"/>
    <col min="12551" max="12555" width="7.28515625" bestFit="1" customWidth="1"/>
    <col min="12556" max="12557" width="6.140625" bestFit="1" customWidth="1"/>
    <col min="12558" max="12558" width="7.28515625" bestFit="1" customWidth="1"/>
    <col min="12559" max="12559" width="6.140625" bestFit="1" customWidth="1"/>
    <col min="12801" max="12801" width="4.28515625" bestFit="1" customWidth="1"/>
    <col min="12802" max="12802" width="14.28515625" bestFit="1" customWidth="1"/>
    <col min="12803" max="12805" width="7.28515625" bestFit="1" customWidth="1"/>
    <col min="12806" max="12806" width="7.5703125" bestFit="1" customWidth="1"/>
    <col min="12807" max="12811" width="7.28515625" bestFit="1" customWidth="1"/>
    <col min="12812" max="12813" width="6.140625" bestFit="1" customWidth="1"/>
    <col min="12814" max="12814" width="7.28515625" bestFit="1" customWidth="1"/>
    <col min="12815" max="12815" width="6.140625" bestFit="1" customWidth="1"/>
    <col min="13057" max="13057" width="4.28515625" bestFit="1" customWidth="1"/>
    <col min="13058" max="13058" width="14.28515625" bestFit="1" customWidth="1"/>
    <col min="13059" max="13061" width="7.28515625" bestFit="1" customWidth="1"/>
    <col min="13062" max="13062" width="7.5703125" bestFit="1" customWidth="1"/>
    <col min="13063" max="13067" width="7.28515625" bestFit="1" customWidth="1"/>
    <col min="13068" max="13069" width="6.140625" bestFit="1" customWidth="1"/>
    <col min="13070" max="13070" width="7.28515625" bestFit="1" customWidth="1"/>
    <col min="13071" max="13071" width="6.140625" bestFit="1" customWidth="1"/>
    <col min="13313" max="13313" width="4.28515625" bestFit="1" customWidth="1"/>
    <col min="13314" max="13314" width="14.28515625" bestFit="1" customWidth="1"/>
    <col min="13315" max="13317" width="7.28515625" bestFit="1" customWidth="1"/>
    <col min="13318" max="13318" width="7.5703125" bestFit="1" customWidth="1"/>
    <col min="13319" max="13323" width="7.28515625" bestFit="1" customWidth="1"/>
    <col min="13324" max="13325" width="6.140625" bestFit="1" customWidth="1"/>
    <col min="13326" max="13326" width="7.28515625" bestFit="1" customWidth="1"/>
    <col min="13327" max="13327" width="6.140625" bestFit="1" customWidth="1"/>
    <col min="13569" max="13569" width="4.28515625" bestFit="1" customWidth="1"/>
    <col min="13570" max="13570" width="14.28515625" bestFit="1" customWidth="1"/>
    <col min="13571" max="13573" width="7.28515625" bestFit="1" customWidth="1"/>
    <col min="13574" max="13574" width="7.5703125" bestFit="1" customWidth="1"/>
    <col min="13575" max="13579" width="7.28515625" bestFit="1" customWidth="1"/>
    <col min="13580" max="13581" width="6.140625" bestFit="1" customWidth="1"/>
    <col min="13582" max="13582" width="7.28515625" bestFit="1" customWidth="1"/>
    <col min="13583" max="13583" width="6.140625" bestFit="1" customWidth="1"/>
    <col min="13825" max="13825" width="4.28515625" bestFit="1" customWidth="1"/>
    <col min="13826" max="13826" width="14.28515625" bestFit="1" customWidth="1"/>
    <col min="13827" max="13829" width="7.28515625" bestFit="1" customWidth="1"/>
    <col min="13830" max="13830" width="7.5703125" bestFit="1" customWidth="1"/>
    <col min="13831" max="13835" width="7.28515625" bestFit="1" customWidth="1"/>
    <col min="13836" max="13837" width="6.140625" bestFit="1" customWidth="1"/>
    <col min="13838" max="13838" width="7.28515625" bestFit="1" customWidth="1"/>
    <col min="13839" max="13839" width="6.140625" bestFit="1" customWidth="1"/>
    <col min="14081" max="14081" width="4.28515625" bestFit="1" customWidth="1"/>
    <col min="14082" max="14082" width="14.28515625" bestFit="1" customWidth="1"/>
    <col min="14083" max="14085" width="7.28515625" bestFit="1" customWidth="1"/>
    <col min="14086" max="14086" width="7.5703125" bestFit="1" customWidth="1"/>
    <col min="14087" max="14091" width="7.28515625" bestFit="1" customWidth="1"/>
    <col min="14092" max="14093" width="6.140625" bestFit="1" customWidth="1"/>
    <col min="14094" max="14094" width="7.28515625" bestFit="1" customWidth="1"/>
    <col min="14095" max="14095" width="6.140625" bestFit="1" customWidth="1"/>
    <col min="14337" max="14337" width="4.28515625" bestFit="1" customWidth="1"/>
    <col min="14338" max="14338" width="14.28515625" bestFit="1" customWidth="1"/>
    <col min="14339" max="14341" width="7.28515625" bestFit="1" customWidth="1"/>
    <col min="14342" max="14342" width="7.5703125" bestFit="1" customWidth="1"/>
    <col min="14343" max="14347" width="7.28515625" bestFit="1" customWidth="1"/>
    <col min="14348" max="14349" width="6.140625" bestFit="1" customWidth="1"/>
    <col min="14350" max="14350" width="7.28515625" bestFit="1" customWidth="1"/>
    <col min="14351" max="14351" width="6.140625" bestFit="1" customWidth="1"/>
    <col min="14593" max="14593" width="4.28515625" bestFit="1" customWidth="1"/>
    <col min="14594" max="14594" width="14.28515625" bestFit="1" customWidth="1"/>
    <col min="14595" max="14597" width="7.28515625" bestFit="1" customWidth="1"/>
    <col min="14598" max="14598" width="7.5703125" bestFit="1" customWidth="1"/>
    <col min="14599" max="14603" width="7.28515625" bestFit="1" customWidth="1"/>
    <col min="14604" max="14605" width="6.140625" bestFit="1" customWidth="1"/>
    <col min="14606" max="14606" width="7.28515625" bestFit="1" customWidth="1"/>
    <col min="14607" max="14607" width="6.140625" bestFit="1" customWidth="1"/>
    <col min="14849" max="14849" width="4.28515625" bestFit="1" customWidth="1"/>
    <col min="14850" max="14850" width="14.28515625" bestFit="1" customWidth="1"/>
    <col min="14851" max="14853" width="7.28515625" bestFit="1" customWidth="1"/>
    <col min="14854" max="14854" width="7.5703125" bestFit="1" customWidth="1"/>
    <col min="14855" max="14859" width="7.28515625" bestFit="1" customWidth="1"/>
    <col min="14860" max="14861" width="6.140625" bestFit="1" customWidth="1"/>
    <col min="14862" max="14862" width="7.28515625" bestFit="1" customWidth="1"/>
    <col min="14863" max="14863" width="6.140625" bestFit="1" customWidth="1"/>
    <col min="15105" max="15105" width="4.28515625" bestFit="1" customWidth="1"/>
    <col min="15106" max="15106" width="14.28515625" bestFit="1" customWidth="1"/>
    <col min="15107" max="15109" width="7.28515625" bestFit="1" customWidth="1"/>
    <col min="15110" max="15110" width="7.5703125" bestFit="1" customWidth="1"/>
    <col min="15111" max="15115" width="7.28515625" bestFit="1" customWidth="1"/>
    <col min="15116" max="15117" width="6.140625" bestFit="1" customWidth="1"/>
    <col min="15118" max="15118" width="7.28515625" bestFit="1" customWidth="1"/>
    <col min="15119" max="15119" width="6.140625" bestFit="1" customWidth="1"/>
    <col min="15361" max="15361" width="4.28515625" bestFit="1" customWidth="1"/>
    <col min="15362" max="15362" width="14.28515625" bestFit="1" customWidth="1"/>
    <col min="15363" max="15365" width="7.28515625" bestFit="1" customWidth="1"/>
    <col min="15366" max="15366" width="7.5703125" bestFit="1" customWidth="1"/>
    <col min="15367" max="15371" width="7.28515625" bestFit="1" customWidth="1"/>
    <col min="15372" max="15373" width="6.140625" bestFit="1" customWidth="1"/>
    <col min="15374" max="15374" width="7.28515625" bestFit="1" customWidth="1"/>
    <col min="15375" max="15375" width="6.140625" bestFit="1" customWidth="1"/>
    <col min="15617" max="15617" width="4.28515625" bestFit="1" customWidth="1"/>
    <col min="15618" max="15618" width="14.28515625" bestFit="1" customWidth="1"/>
    <col min="15619" max="15621" width="7.28515625" bestFit="1" customWidth="1"/>
    <col min="15622" max="15622" width="7.5703125" bestFit="1" customWidth="1"/>
    <col min="15623" max="15627" width="7.28515625" bestFit="1" customWidth="1"/>
    <col min="15628" max="15629" width="6.140625" bestFit="1" customWidth="1"/>
    <col min="15630" max="15630" width="7.28515625" bestFit="1" customWidth="1"/>
    <col min="15631" max="15631" width="6.140625" bestFit="1" customWidth="1"/>
    <col min="15873" max="15873" width="4.28515625" bestFit="1" customWidth="1"/>
    <col min="15874" max="15874" width="14.28515625" bestFit="1" customWidth="1"/>
    <col min="15875" max="15877" width="7.28515625" bestFit="1" customWidth="1"/>
    <col min="15878" max="15878" width="7.5703125" bestFit="1" customWidth="1"/>
    <col min="15879" max="15883" width="7.28515625" bestFit="1" customWidth="1"/>
    <col min="15884" max="15885" width="6.140625" bestFit="1" customWidth="1"/>
    <col min="15886" max="15886" width="7.28515625" bestFit="1" customWidth="1"/>
    <col min="15887" max="15887" width="6.140625" bestFit="1" customWidth="1"/>
    <col min="16129" max="16129" width="4.28515625" bestFit="1" customWidth="1"/>
    <col min="16130" max="16130" width="14.28515625" bestFit="1" customWidth="1"/>
    <col min="16131" max="16133" width="7.28515625" bestFit="1" customWidth="1"/>
    <col min="16134" max="16134" width="7.5703125" bestFit="1" customWidth="1"/>
    <col min="16135" max="16139" width="7.28515625" bestFit="1" customWidth="1"/>
    <col min="16140" max="16141" width="6.140625" bestFit="1" customWidth="1"/>
    <col min="16142" max="16142" width="7.28515625" bestFit="1" customWidth="1"/>
    <col min="16143" max="16143" width="6.140625" bestFit="1" customWidth="1"/>
  </cols>
  <sheetData>
    <row r="1" spans="1:24" ht="18">
      <c r="A1" s="187" t="s">
        <v>105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30"/>
      <c r="S1" s="30"/>
      <c r="T1" s="30"/>
      <c r="U1" s="30"/>
      <c r="V1" s="30"/>
      <c r="W1" s="30"/>
      <c r="X1" s="30"/>
    </row>
    <row r="2" spans="1:24" ht="18">
      <c r="A2" s="187" t="s">
        <v>118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30"/>
      <c r="S2" s="30"/>
      <c r="T2" s="30"/>
      <c r="U2" s="30"/>
      <c r="V2" s="30"/>
      <c r="W2" s="30"/>
      <c r="X2" s="30"/>
    </row>
    <row r="4" spans="1:24">
      <c r="A4" s="185" t="s">
        <v>9</v>
      </c>
      <c r="B4" s="165" t="s">
        <v>217</v>
      </c>
      <c r="C4" s="162" t="s">
        <v>0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5" t="s">
        <v>94</v>
      </c>
    </row>
    <row r="5" spans="1:24">
      <c r="A5" s="185"/>
      <c r="B5" s="188"/>
      <c r="C5" s="162" t="s">
        <v>1</v>
      </c>
      <c r="D5" s="164"/>
      <c r="E5" s="162" t="s">
        <v>2</v>
      </c>
      <c r="F5" s="164"/>
      <c r="G5" s="162" t="s">
        <v>114</v>
      </c>
      <c r="H5" s="164"/>
      <c r="I5" s="162" t="s">
        <v>115</v>
      </c>
      <c r="J5" s="164"/>
      <c r="K5" s="162" t="s">
        <v>116</v>
      </c>
      <c r="L5" s="164"/>
      <c r="M5" s="162" t="s">
        <v>6</v>
      </c>
      <c r="N5" s="164"/>
      <c r="O5" s="162" t="s">
        <v>117</v>
      </c>
      <c r="P5" s="164"/>
      <c r="Q5" s="188"/>
    </row>
    <row r="6" spans="1:24">
      <c r="A6" s="185"/>
      <c r="B6" s="102" t="s">
        <v>216</v>
      </c>
      <c r="C6" s="63" t="s">
        <v>11</v>
      </c>
      <c r="D6" s="63" t="s">
        <v>12</v>
      </c>
      <c r="E6" s="63" t="s">
        <v>11</v>
      </c>
      <c r="F6" s="63" t="s">
        <v>12</v>
      </c>
      <c r="G6" s="63" t="s">
        <v>11</v>
      </c>
      <c r="H6" s="63" t="s">
        <v>12</v>
      </c>
      <c r="I6" s="63" t="s">
        <v>11</v>
      </c>
      <c r="J6" s="63" t="s">
        <v>12</v>
      </c>
      <c r="K6" s="63" t="s">
        <v>11</v>
      </c>
      <c r="L6" s="63" t="s">
        <v>12</v>
      </c>
      <c r="M6" s="63" t="s">
        <v>11</v>
      </c>
      <c r="N6" s="63" t="s">
        <v>12</v>
      </c>
      <c r="O6" s="63" t="s">
        <v>11</v>
      </c>
      <c r="P6" s="59" t="s">
        <v>12</v>
      </c>
      <c r="Q6" s="166"/>
    </row>
    <row r="7" spans="1:24">
      <c r="A7" s="32">
        <v>1</v>
      </c>
      <c r="B7" s="103" t="s">
        <v>71</v>
      </c>
      <c r="C7" s="34">
        <v>105</v>
      </c>
      <c r="D7" s="34">
        <v>101</v>
      </c>
      <c r="E7" s="34">
        <v>70</v>
      </c>
      <c r="F7" s="71">
        <v>58</v>
      </c>
      <c r="G7" s="71">
        <v>43</v>
      </c>
      <c r="H7" s="71">
        <v>35</v>
      </c>
      <c r="I7" s="71">
        <v>12</v>
      </c>
      <c r="J7" s="71">
        <v>15</v>
      </c>
      <c r="K7" s="71">
        <v>16</v>
      </c>
      <c r="L7" s="71">
        <v>10</v>
      </c>
      <c r="M7" s="71">
        <v>40</v>
      </c>
      <c r="N7" s="71">
        <v>29</v>
      </c>
      <c r="O7" s="71">
        <v>18</v>
      </c>
      <c r="P7" s="71">
        <v>16</v>
      </c>
      <c r="Q7" s="35">
        <f>SUM(C7:P7)</f>
        <v>568</v>
      </c>
    </row>
    <row r="8" spans="1:24">
      <c r="A8" s="32">
        <v>2</v>
      </c>
      <c r="B8" s="103" t="s">
        <v>72</v>
      </c>
      <c r="C8" s="18">
        <v>65</v>
      </c>
      <c r="D8" s="18">
        <v>72</v>
      </c>
      <c r="E8" s="18">
        <v>81</v>
      </c>
      <c r="F8" s="18">
        <v>104</v>
      </c>
      <c r="G8" s="18">
        <v>31</v>
      </c>
      <c r="H8" s="18">
        <v>28</v>
      </c>
      <c r="I8" s="18">
        <v>14</v>
      </c>
      <c r="J8" s="18">
        <v>15</v>
      </c>
      <c r="K8" s="18">
        <v>21</v>
      </c>
      <c r="L8" s="18">
        <v>11</v>
      </c>
      <c r="M8" s="18">
        <v>22</v>
      </c>
      <c r="N8" s="18">
        <v>23</v>
      </c>
      <c r="O8" s="18">
        <v>24</v>
      </c>
      <c r="P8" s="18">
        <v>29</v>
      </c>
      <c r="Q8" s="35">
        <f t="shared" ref="Q8:Q19" si="0">SUM(C8:P8)</f>
        <v>540</v>
      </c>
    </row>
    <row r="9" spans="1:24">
      <c r="A9" s="32">
        <v>3</v>
      </c>
      <c r="B9" s="103" t="s">
        <v>73</v>
      </c>
      <c r="C9" s="18">
        <v>49</v>
      </c>
      <c r="D9" s="18">
        <v>42</v>
      </c>
      <c r="E9" s="18">
        <v>27</v>
      </c>
      <c r="F9" s="18">
        <v>33</v>
      </c>
      <c r="G9" s="18">
        <v>23</v>
      </c>
      <c r="H9" s="18">
        <v>19</v>
      </c>
      <c r="I9" s="18">
        <v>13</v>
      </c>
      <c r="J9" s="18">
        <v>8</v>
      </c>
      <c r="K9" s="18">
        <v>8</v>
      </c>
      <c r="L9" s="18">
        <v>9</v>
      </c>
      <c r="M9" s="18">
        <v>5</v>
      </c>
      <c r="N9" s="18">
        <v>18</v>
      </c>
      <c r="O9" s="18">
        <v>8</v>
      </c>
      <c r="P9" s="18">
        <v>5</v>
      </c>
      <c r="Q9" s="35">
        <f t="shared" si="0"/>
        <v>267</v>
      </c>
    </row>
    <row r="10" spans="1:24">
      <c r="A10" s="32">
        <v>4</v>
      </c>
      <c r="B10" s="103" t="s">
        <v>74</v>
      </c>
      <c r="C10" s="18">
        <v>145</v>
      </c>
      <c r="D10" s="18">
        <v>99</v>
      </c>
      <c r="E10" s="18">
        <v>160</v>
      </c>
      <c r="F10" s="18">
        <v>132</v>
      </c>
      <c r="G10" s="18">
        <v>64</v>
      </c>
      <c r="H10" s="18">
        <v>57</v>
      </c>
      <c r="I10" s="18">
        <v>23</v>
      </c>
      <c r="J10" s="18">
        <v>18</v>
      </c>
      <c r="K10" s="18">
        <v>25</v>
      </c>
      <c r="L10" s="18">
        <v>15</v>
      </c>
      <c r="M10" s="18">
        <v>43</v>
      </c>
      <c r="N10" s="18">
        <v>28</v>
      </c>
      <c r="O10" s="18">
        <v>54</v>
      </c>
      <c r="P10" s="18">
        <v>32</v>
      </c>
      <c r="Q10" s="35">
        <f t="shared" si="0"/>
        <v>895</v>
      </c>
    </row>
    <row r="11" spans="1:24">
      <c r="A11" s="32">
        <v>5</v>
      </c>
      <c r="B11" s="103" t="s">
        <v>75</v>
      </c>
      <c r="C11" s="18">
        <v>10</v>
      </c>
      <c r="D11" s="18">
        <v>8</v>
      </c>
      <c r="E11" s="18">
        <v>5</v>
      </c>
      <c r="F11" s="18">
        <v>4</v>
      </c>
      <c r="G11" s="18">
        <v>2</v>
      </c>
      <c r="H11" s="18">
        <v>2</v>
      </c>
      <c r="I11" s="18">
        <v>1</v>
      </c>
      <c r="J11" s="18">
        <v>0</v>
      </c>
      <c r="K11" s="18">
        <v>2</v>
      </c>
      <c r="L11" s="18">
        <v>0</v>
      </c>
      <c r="M11" s="18">
        <v>1</v>
      </c>
      <c r="N11" s="18">
        <v>2</v>
      </c>
      <c r="O11" s="18">
        <v>3</v>
      </c>
      <c r="P11" s="18">
        <v>2</v>
      </c>
      <c r="Q11" s="35">
        <f t="shared" si="0"/>
        <v>42</v>
      </c>
    </row>
    <row r="12" spans="1:24">
      <c r="A12" s="32">
        <v>6</v>
      </c>
      <c r="B12" s="103" t="s">
        <v>76</v>
      </c>
      <c r="C12" s="18">
        <v>1</v>
      </c>
      <c r="D12" s="18">
        <v>0</v>
      </c>
      <c r="E12" s="26">
        <v>0</v>
      </c>
      <c r="F12" s="107">
        <v>0</v>
      </c>
      <c r="G12" s="107">
        <v>0</v>
      </c>
      <c r="H12" s="107">
        <v>0</v>
      </c>
      <c r="I12" s="107">
        <v>0</v>
      </c>
      <c r="J12" s="107">
        <v>0</v>
      </c>
      <c r="K12" s="107">
        <v>0</v>
      </c>
      <c r="L12" s="107">
        <v>0</v>
      </c>
      <c r="M12" s="18">
        <v>1</v>
      </c>
      <c r="N12" s="18">
        <v>0</v>
      </c>
      <c r="O12" s="107">
        <v>0</v>
      </c>
      <c r="P12" s="107">
        <v>0</v>
      </c>
      <c r="Q12" s="35">
        <f t="shared" si="0"/>
        <v>2</v>
      </c>
    </row>
    <row r="13" spans="1:24">
      <c r="A13" s="32">
        <v>7</v>
      </c>
      <c r="B13" s="103" t="s">
        <v>77</v>
      </c>
      <c r="C13" s="18">
        <v>4</v>
      </c>
      <c r="D13" s="18">
        <v>1</v>
      </c>
      <c r="E13" s="18">
        <v>3</v>
      </c>
      <c r="F13" s="18">
        <v>6</v>
      </c>
      <c r="G13" s="18">
        <v>3</v>
      </c>
      <c r="H13" s="18">
        <v>3</v>
      </c>
      <c r="I13" s="18">
        <v>2</v>
      </c>
      <c r="J13" s="18">
        <v>0</v>
      </c>
      <c r="K13" s="18">
        <v>0</v>
      </c>
      <c r="L13" s="18">
        <v>1</v>
      </c>
      <c r="M13" s="18">
        <v>0</v>
      </c>
      <c r="N13" s="18">
        <v>3</v>
      </c>
      <c r="O13" s="18">
        <v>2</v>
      </c>
      <c r="P13" s="18">
        <v>0</v>
      </c>
      <c r="Q13" s="35">
        <f t="shared" si="0"/>
        <v>28</v>
      </c>
    </row>
    <row r="14" spans="1:24">
      <c r="A14" s="32">
        <v>8</v>
      </c>
      <c r="B14" s="103" t="s">
        <v>78</v>
      </c>
      <c r="C14" s="18">
        <v>1</v>
      </c>
      <c r="D14" s="18">
        <v>1</v>
      </c>
      <c r="E14" s="26">
        <v>0</v>
      </c>
      <c r="F14" s="107">
        <v>0</v>
      </c>
      <c r="G14" s="18">
        <v>1</v>
      </c>
      <c r="H14" s="18">
        <v>0</v>
      </c>
      <c r="I14" s="108">
        <v>0</v>
      </c>
      <c r="J14" s="109">
        <v>0</v>
      </c>
      <c r="K14" s="107">
        <v>0</v>
      </c>
      <c r="L14" s="107">
        <v>0</v>
      </c>
      <c r="M14" s="18">
        <v>0</v>
      </c>
      <c r="N14" s="18">
        <v>1</v>
      </c>
      <c r="O14" s="18">
        <v>1</v>
      </c>
      <c r="P14" s="18">
        <v>0</v>
      </c>
      <c r="Q14" s="35">
        <f t="shared" si="0"/>
        <v>5</v>
      </c>
    </row>
    <row r="15" spans="1:24">
      <c r="A15" s="32">
        <v>9</v>
      </c>
      <c r="B15" s="103" t="s">
        <v>79</v>
      </c>
      <c r="C15" s="35">
        <v>8</v>
      </c>
      <c r="D15" s="35">
        <v>1</v>
      </c>
      <c r="E15" s="18">
        <v>2</v>
      </c>
      <c r="F15" s="18">
        <v>2</v>
      </c>
      <c r="G15" s="18">
        <v>4</v>
      </c>
      <c r="H15" s="18">
        <v>1</v>
      </c>
      <c r="I15" s="18">
        <v>0</v>
      </c>
      <c r="J15" s="18">
        <v>1</v>
      </c>
      <c r="K15" s="18">
        <v>1</v>
      </c>
      <c r="L15" s="18">
        <v>1</v>
      </c>
      <c r="M15" s="107">
        <v>0</v>
      </c>
      <c r="N15" s="107">
        <v>0</v>
      </c>
      <c r="O15" s="18">
        <v>1</v>
      </c>
      <c r="P15" s="18">
        <v>0</v>
      </c>
      <c r="Q15" s="35">
        <f t="shared" si="0"/>
        <v>22</v>
      </c>
    </row>
    <row r="16" spans="1:24">
      <c r="A16" s="32">
        <v>10</v>
      </c>
      <c r="B16" s="103" t="s">
        <v>80</v>
      </c>
      <c r="C16" s="18">
        <v>0</v>
      </c>
      <c r="D16" s="18">
        <v>3</v>
      </c>
      <c r="E16" s="18">
        <v>2</v>
      </c>
      <c r="F16" s="18">
        <v>0</v>
      </c>
      <c r="G16" s="35">
        <v>0</v>
      </c>
      <c r="H16" s="35">
        <v>1</v>
      </c>
      <c r="I16" s="18">
        <v>0</v>
      </c>
      <c r="J16" s="18">
        <v>1</v>
      </c>
      <c r="K16" s="18">
        <v>0</v>
      </c>
      <c r="L16" s="18">
        <v>1</v>
      </c>
      <c r="M16" s="107">
        <v>0</v>
      </c>
      <c r="N16" s="107">
        <v>0</v>
      </c>
      <c r="O16" s="108">
        <v>0</v>
      </c>
      <c r="P16" s="109">
        <v>0</v>
      </c>
      <c r="Q16" s="35">
        <f t="shared" si="0"/>
        <v>8</v>
      </c>
    </row>
    <row r="17" spans="1:17">
      <c r="A17" s="32">
        <v>11</v>
      </c>
      <c r="B17" s="103" t="s">
        <v>81</v>
      </c>
      <c r="C17" s="18">
        <v>7</v>
      </c>
      <c r="D17" s="18">
        <v>8</v>
      </c>
      <c r="E17" s="35">
        <v>4</v>
      </c>
      <c r="F17" s="35">
        <v>5</v>
      </c>
      <c r="G17" s="18">
        <v>2</v>
      </c>
      <c r="H17" s="18">
        <v>4</v>
      </c>
      <c r="I17" s="35">
        <v>2</v>
      </c>
      <c r="J17" s="35">
        <v>0</v>
      </c>
      <c r="K17" s="108">
        <v>0</v>
      </c>
      <c r="L17" s="109">
        <v>0</v>
      </c>
      <c r="M17" s="35">
        <v>2</v>
      </c>
      <c r="N17" s="35">
        <v>1</v>
      </c>
      <c r="O17" s="35">
        <v>0</v>
      </c>
      <c r="P17" s="35">
        <v>1</v>
      </c>
      <c r="Q17" s="35">
        <f t="shared" si="0"/>
        <v>36</v>
      </c>
    </row>
    <row r="18" spans="1:17">
      <c r="A18" s="32">
        <v>12</v>
      </c>
      <c r="B18" s="103" t="s">
        <v>82</v>
      </c>
      <c r="C18" s="18">
        <v>6</v>
      </c>
      <c r="D18" s="18">
        <v>10</v>
      </c>
      <c r="E18" s="18">
        <v>7</v>
      </c>
      <c r="F18" s="18">
        <v>6</v>
      </c>
      <c r="G18" s="18">
        <v>5</v>
      </c>
      <c r="H18" s="18">
        <v>3</v>
      </c>
      <c r="I18" s="18">
        <v>4</v>
      </c>
      <c r="J18" s="18">
        <v>2</v>
      </c>
      <c r="K18" s="35">
        <v>4</v>
      </c>
      <c r="L18" s="35">
        <v>0</v>
      </c>
      <c r="M18" s="18">
        <v>7</v>
      </c>
      <c r="N18" s="18">
        <v>4</v>
      </c>
      <c r="O18" s="18">
        <v>3</v>
      </c>
      <c r="P18" s="18">
        <v>6</v>
      </c>
      <c r="Q18" s="35">
        <f t="shared" si="0"/>
        <v>67</v>
      </c>
    </row>
    <row r="19" spans="1:17">
      <c r="A19" s="32">
        <v>13</v>
      </c>
      <c r="B19" s="103" t="s">
        <v>83</v>
      </c>
      <c r="C19" s="18">
        <v>25776</v>
      </c>
      <c r="D19" s="18">
        <v>24606</v>
      </c>
      <c r="E19" s="18">
        <v>16451</v>
      </c>
      <c r="F19" s="18">
        <v>16629</v>
      </c>
      <c r="G19" s="18">
        <v>14802</v>
      </c>
      <c r="H19" s="18">
        <v>14274</v>
      </c>
      <c r="I19" s="18">
        <v>7655</v>
      </c>
      <c r="J19" s="18">
        <v>7241</v>
      </c>
      <c r="K19" s="18">
        <v>8159</v>
      </c>
      <c r="L19" s="18">
        <v>7852</v>
      </c>
      <c r="M19" s="18">
        <v>9824</v>
      </c>
      <c r="N19" s="18">
        <v>9565</v>
      </c>
      <c r="O19" s="18">
        <v>9086</v>
      </c>
      <c r="P19" s="18">
        <v>8254</v>
      </c>
      <c r="Q19" s="35">
        <f t="shared" si="0"/>
        <v>180174</v>
      </c>
    </row>
    <row r="20" spans="1:17" s="36" customFormat="1">
      <c r="A20" s="174" t="s">
        <v>8</v>
      </c>
      <c r="B20" s="186"/>
      <c r="C20" s="153">
        <f>SUM(C7:C19)</f>
        <v>26177</v>
      </c>
      <c r="D20" s="153">
        <f t="shared" ref="D20:Q20" si="1">SUM(D7:D19)</f>
        <v>24952</v>
      </c>
      <c r="E20" s="153">
        <f t="shared" si="1"/>
        <v>16812</v>
      </c>
      <c r="F20" s="153">
        <f t="shared" si="1"/>
        <v>16979</v>
      </c>
      <c r="G20" s="153">
        <f t="shared" si="1"/>
        <v>14980</v>
      </c>
      <c r="H20" s="153">
        <f t="shared" si="1"/>
        <v>14427</v>
      </c>
      <c r="I20" s="153">
        <f t="shared" si="1"/>
        <v>7726</v>
      </c>
      <c r="J20" s="153">
        <f t="shared" si="1"/>
        <v>7301</v>
      </c>
      <c r="K20" s="153">
        <f t="shared" si="1"/>
        <v>8236</v>
      </c>
      <c r="L20" s="153">
        <f t="shared" si="1"/>
        <v>7900</v>
      </c>
      <c r="M20" s="153">
        <f t="shared" si="1"/>
        <v>9945</v>
      </c>
      <c r="N20" s="153">
        <f t="shared" si="1"/>
        <v>9674</v>
      </c>
      <c r="O20" s="153">
        <f t="shared" si="1"/>
        <v>9200</v>
      </c>
      <c r="P20" s="153">
        <f t="shared" si="1"/>
        <v>8345</v>
      </c>
      <c r="Q20" s="153">
        <f t="shared" si="1"/>
        <v>182654</v>
      </c>
    </row>
    <row r="21" spans="1:17">
      <c r="A21" s="23" t="s">
        <v>88</v>
      </c>
      <c r="B21" s="11"/>
      <c r="C21" s="11"/>
    </row>
    <row r="22" spans="1:17">
      <c r="A22" s="23" t="s">
        <v>98</v>
      </c>
      <c r="B22" s="11"/>
      <c r="C22" s="11"/>
    </row>
    <row r="23" spans="1:17">
      <c r="A23" s="23"/>
      <c r="B23" s="11"/>
      <c r="N23" s="26" t="s">
        <v>97</v>
      </c>
      <c r="O23" s="26"/>
      <c r="P23" s="26"/>
      <c r="Q23"/>
    </row>
    <row r="24" spans="1:17">
      <c r="A24" s="11"/>
      <c r="B24" s="11"/>
      <c r="N24" s="27" t="s">
        <v>89</v>
      </c>
      <c r="O24" s="26"/>
      <c r="P24" s="26"/>
      <c r="Q24"/>
    </row>
    <row r="25" spans="1:17">
      <c r="A25" s="11"/>
      <c r="B25" s="11"/>
      <c r="N25" s="27" t="s">
        <v>90</v>
      </c>
      <c r="O25" s="26"/>
      <c r="P25" s="26"/>
      <c r="Q25"/>
    </row>
    <row r="26" spans="1:17">
      <c r="A26" s="11"/>
      <c r="B26" s="11"/>
      <c r="N26" s="26"/>
      <c r="O26" s="26"/>
      <c r="P26" s="26"/>
      <c r="Q26"/>
    </row>
    <row r="27" spans="1:17">
      <c r="A27" s="11"/>
      <c r="B27" s="11"/>
      <c r="N27" s="26"/>
      <c r="O27" s="26"/>
      <c r="P27" s="26"/>
      <c r="Q27"/>
    </row>
    <row r="28" spans="1:17">
      <c r="A28" s="11"/>
      <c r="B28" s="11"/>
      <c r="N28" s="26"/>
      <c r="O28" s="26"/>
      <c r="P28" s="26"/>
      <c r="Q28"/>
    </row>
    <row r="29" spans="1:17">
      <c r="A29" s="11"/>
      <c r="B29" s="11"/>
      <c r="N29" s="28" t="s">
        <v>91</v>
      </c>
      <c r="O29" s="26"/>
      <c r="P29" s="26"/>
      <c r="Q29"/>
    </row>
    <row r="30" spans="1:17">
      <c r="A30" s="11"/>
      <c r="B30" s="11"/>
      <c r="N30" s="26" t="s">
        <v>92</v>
      </c>
      <c r="O30" s="26"/>
      <c r="P30" s="26"/>
      <c r="Q30"/>
    </row>
    <row r="31" spans="1:17">
      <c r="A31" s="11"/>
      <c r="B31" s="11"/>
      <c r="N31" s="26" t="s">
        <v>93</v>
      </c>
      <c r="O31" s="26"/>
      <c r="P31" s="26"/>
      <c r="Q31"/>
    </row>
  </sheetData>
  <mergeCells count="14">
    <mergeCell ref="A20:B20"/>
    <mergeCell ref="A4:A6"/>
    <mergeCell ref="A1:Q1"/>
    <mergeCell ref="A2:Q2"/>
    <mergeCell ref="Q4:Q6"/>
    <mergeCell ref="C5:D5"/>
    <mergeCell ref="E5:F5"/>
    <mergeCell ref="G5:H5"/>
    <mergeCell ref="I5:J5"/>
    <mergeCell ref="K5:L5"/>
    <mergeCell ref="M5:N5"/>
    <mergeCell ref="O5:P5"/>
    <mergeCell ref="C4:P4"/>
    <mergeCell ref="B4:B5"/>
  </mergeCells>
  <pageMargins left="0.7" right="0.7" top="0.75" bottom="0.75" header="0.3" footer="0.3"/>
  <pageSetup paperSize="9" scale="85" orientation="landscape" horizontalDpi="0" verticalDpi="0" r:id="rId1"/>
  <headerFooter>
    <oddFooter>&amp;R16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X28"/>
  <sheetViews>
    <sheetView view="pageLayout" topLeftCell="A13" workbookViewId="0">
      <selection activeCell="Q31" sqref="Q31:Q33"/>
    </sheetView>
  </sheetViews>
  <sheetFormatPr defaultRowHeight="15"/>
  <cols>
    <col min="1" max="1" width="4.28515625" style="2" bestFit="1" customWidth="1"/>
    <col min="2" max="2" width="36.140625" bestFit="1" customWidth="1"/>
    <col min="3" max="16" width="9.5703125" customWidth="1"/>
    <col min="17" max="17" width="11.42578125" bestFit="1" customWidth="1"/>
    <col min="257" max="257" width="4.28515625" bestFit="1" customWidth="1"/>
    <col min="258" max="258" width="36.140625" bestFit="1" customWidth="1"/>
    <col min="259" max="262" width="7.28515625" bestFit="1" customWidth="1"/>
    <col min="513" max="513" width="4.28515625" bestFit="1" customWidth="1"/>
    <col min="514" max="514" width="36.140625" bestFit="1" customWidth="1"/>
    <col min="515" max="518" width="7.28515625" bestFit="1" customWidth="1"/>
    <col min="769" max="769" width="4.28515625" bestFit="1" customWidth="1"/>
    <col min="770" max="770" width="36.140625" bestFit="1" customWidth="1"/>
    <col min="771" max="774" width="7.28515625" bestFit="1" customWidth="1"/>
    <col min="1025" max="1025" width="4.28515625" bestFit="1" customWidth="1"/>
    <col min="1026" max="1026" width="36.140625" bestFit="1" customWidth="1"/>
    <col min="1027" max="1030" width="7.28515625" bestFit="1" customWidth="1"/>
    <col min="1281" max="1281" width="4.28515625" bestFit="1" customWidth="1"/>
    <col min="1282" max="1282" width="36.140625" bestFit="1" customWidth="1"/>
    <col min="1283" max="1286" width="7.28515625" bestFit="1" customWidth="1"/>
    <col min="1537" max="1537" width="4.28515625" bestFit="1" customWidth="1"/>
    <col min="1538" max="1538" width="36.140625" bestFit="1" customWidth="1"/>
    <col min="1539" max="1542" width="7.28515625" bestFit="1" customWidth="1"/>
    <col min="1793" max="1793" width="4.28515625" bestFit="1" customWidth="1"/>
    <col min="1794" max="1794" width="36.140625" bestFit="1" customWidth="1"/>
    <col min="1795" max="1798" width="7.28515625" bestFit="1" customWidth="1"/>
    <col min="2049" max="2049" width="4.28515625" bestFit="1" customWidth="1"/>
    <col min="2050" max="2050" width="36.140625" bestFit="1" customWidth="1"/>
    <col min="2051" max="2054" width="7.28515625" bestFit="1" customWidth="1"/>
    <col min="2305" max="2305" width="4.28515625" bestFit="1" customWidth="1"/>
    <col min="2306" max="2306" width="36.140625" bestFit="1" customWidth="1"/>
    <col min="2307" max="2310" width="7.28515625" bestFit="1" customWidth="1"/>
    <col min="2561" max="2561" width="4.28515625" bestFit="1" customWidth="1"/>
    <col min="2562" max="2562" width="36.140625" bestFit="1" customWidth="1"/>
    <col min="2563" max="2566" width="7.28515625" bestFit="1" customWidth="1"/>
    <col min="2817" max="2817" width="4.28515625" bestFit="1" customWidth="1"/>
    <col min="2818" max="2818" width="36.140625" bestFit="1" customWidth="1"/>
    <col min="2819" max="2822" width="7.28515625" bestFit="1" customWidth="1"/>
    <col min="3073" max="3073" width="4.28515625" bestFit="1" customWidth="1"/>
    <col min="3074" max="3074" width="36.140625" bestFit="1" customWidth="1"/>
    <col min="3075" max="3078" width="7.28515625" bestFit="1" customWidth="1"/>
    <col min="3329" max="3329" width="4.28515625" bestFit="1" customWidth="1"/>
    <col min="3330" max="3330" width="36.140625" bestFit="1" customWidth="1"/>
    <col min="3331" max="3334" width="7.28515625" bestFit="1" customWidth="1"/>
    <col min="3585" max="3585" width="4.28515625" bestFit="1" customWidth="1"/>
    <col min="3586" max="3586" width="36.140625" bestFit="1" customWidth="1"/>
    <col min="3587" max="3590" width="7.28515625" bestFit="1" customWidth="1"/>
    <col min="3841" max="3841" width="4.28515625" bestFit="1" customWidth="1"/>
    <col min="3842" max="3842" width="36.140625" bestFit="1" customWidth="1"/>
    <col min="3843" max="3846" width="7.28515625" bestFit="1" customWidth="1"/>
    <col min="4097" max="4097" width="4.28515625" bestFit="1" customWidth="1"/>
    <col min="4098" max="4098" width="36.140625" bestFit="1" customWidth="1"/>
    <col min="4099" max="4102" width="7.28515625" bestFit="1" customWidth="1"/>
    <col min="4353" max="4353" width="4.28515625" bestFit="1" customWidth="1"/>
    <col min="4354" max="4354" width="36.140625" bestFit="1" customWidth="1"/>
    <col min="4355" max="4358" width="7.28515625" bestFit="1" customWidth="1"/>
    <col min="4609" max="4609" width="4.28515625" bestFit="1" customWidth="1"/>
    <col min="4610" max="4610" width="36.140625" bestFit="1" customWidth="1"/>
    <col min="4611" max="4614" width="7.28515625" bestFit="1" customWidth="1"/>
    <col min="4865" max="4865" width="4.28515625" bestFit="1" customWidth="1"/>
    <col min="4866" max="4866" width="36.140625" bestFit="1" customWidth="1"/>
    <col min="4867" max="4870" width="7.28515625" bestFit="1" customWidth="1"/>
    <col min="5121" max="5121" width="4.28515625" bestFit="1" customWidth="1"/>
    <col min="5122" max="5122" width="36.140625" bestFit="1" customWidth="1"/>
    <col min="5123" max="5126" width="7.28515625" bestFit="1" customWidth="1"/>
    <col min="5377" max="5377" width="4.28515625" bestFit="1" customWidth="1"/>
    <col min="5378" max="5378" width="36.140625" bestFit="1" customWidth="1"/>
    <col min="5379" max="5382" width="7.28515625" bestFit="1" customWidth="1"/>
    <col min="5633" max="5633" width="4.28515625" bestFit="1" customWidth="1"/>
    <col min="5634" max="5634" width="36.140625" bestFit="1" customWidth="1"/>
    <col min="5635" max="5638" width="7.28515625" bestFit="1" customWidth="1"/>
    <col min="5889" max="5889" width="4.28515625" bestFit="1" customWidth="1"/>
    <col min="5890" max="5890" width="36.140625" bestFit="1" customWidth="1"/>
    <col min="5891" max="5894" width="7.28515625" bestFit="1" customWidth="1"/>
    <col min="6145" max="6145" width="4.28515625" bestFit="1" customWidth="1"/>
    <col min="6146" max="6146" width="36.140625" bestFit="1" customWidth="1"/>
    <col min="6147" max="6150" width="7.28515625" bestFit="1" customWidth="1"/>
    <col min="6401" max="6401" width="4.28515625" bestFit="1" customWidth="1"/>
    <col min="6402" max="6402" width="36.140625" bestFit="1" customWidth="1"/>
    <col min="6403" max="6406" width="7.28515625" bestFit="1" customWidth="1"/>
    <col min="6657" max="6657" width="4.28515625" bestFit="1" customWidth="1"/>
    <col min="6658" max="6658" width="36.140625" bestFit="1" customWidth="1"/>
    <col min="6659" max="6662" width="7.28515625" bestFit="1" customWidth="1"/>
    <col min="6913" max="6913" width="4.28515625" bestFit="1" customWidth="1"/>
    <col min="6914" max="6914" width="36.140625" bestFit="1" customWidth="1"/>
    <col min="6915" max="6918" width="7.28515625" bestFit="1" customWidth="1"/>
    <col min="7169" max="7169" width="4.28515625" bestFit="1" customWidth="1"/>
    <col min="7170" max="7170" width="36.140625" bestFit="1" customWidth="1"/>
    <col min="7171" max="7174" width="7.28515625" bestFit="1" customWidth="1"/>
    <col min="7425" max="7425" width="4.28515625" bestFit="1" customWidth="1"/>
    <col min="7426" max="7426" width="36.140625" bestFit="1" customWidth="1"/>
    <col min="7427" max="7430" width="7.28515625" bestFit="1" customWidth="1"/>
    <col min="7681" max="7681" width="4.28515625" bestFit="1" customWidth="1"/>
    <col min="7682" max="7682" width="36.140625" bestFit="1" customWidth="1"/>
    <col min="7683" max="7686" width="7.28515625" bestFit="1" customWidth="1"/>
    <col min="7937" max="7937" width="4.28515625" bestFit="1" customWidth="1"/>
    <col min="7938" max="7938" width="36.140625" bestFit="1" customWidth="1"/>
    <col min="7939" max="7942" width="7.28515625" bestFit="1" customWidth="1"/>
    <col min="8193" max="8193" width="4.28515625" bestFit="1" customWidth="1"/>
    <col min="8194" max="8194" width="36.140625" bestFit="1" customWidth="1"/>
    <col min="8195" max="8198" width="7.28515625" bestFit="1" customWidth="1"/>
    <col min="8449" max="8449" width="4.28515625" bestFit="1" customWidth="1"/>
    <col min="8450" max="8450" width="36.140625" bestFit="1" customWidth="1"/>
    <col min="8451" max="8454" width="7.28515625" bestFit="1" customWidth="1"/>
    <col min="8705" max="8705" width="4.28515625" bestFit="1" customWidth="1"/>
    <col min="8706" max="8706" width="36.140625" bestFit="1" customWidth="1"/>
    <col min="8707" max="8710" width="7.28515625" bestFit="1" customWidth="1"/>
    <col min="8961" max="8961" width="4.28515625" bestFit="1" customWidth="1"/>
    <col min="8962" max="8962" width="36.140625" bestFit="1" customWidth="1"/>
    <col min="8963" max="8966" width="7.28515625" bestFit="1" customWidth="1"/>
    <col min="9217" max="9217" width="4.28515625" bestFit="1" customWidth="1"/>
    <col min="9218" max="9218" width="36.140625" bestFit="1" customWidth="1"/>
    <col min="9219" max="9222" width="7.28515625" bestFit="1" customWidth="1"/>
    <col min="9473" max="9473" width="4.28515625" bestFit="1" customWidth="1"/>
    <col min="9474" max="9474" width="36.140625" bestFit="1" customWidth="1"/>
    <col min="9475" max="9478" width="7.28515625" bestFit="1" customWidth="1"/>
    <col min="9729" max="9729" width="4.28515625" bestFit="1" customWidth="1"/>
    <col min="9730" max="9730" width="36.140625" bestFit="1" customWidth="1"/>
    <col min="9731" max="9734" width="7.28515625" bestFit="1" customWidth="1"/>
    <col min="9985" max="9985" width="4.28515625" bestFit="1" customWidth="1"/>
    <col min="9986" max="9986" width="36.140625" bestFit="1" customWidth="1"/>
    <col min="9987" max="9990" width="7.28515625" bestFit="1" customWidth="1"/>
    <col min="10241" max="10241" width="4.28515625" bestFit="1" customWidth="1"/>
    <col min="10242" max="10242" width="36.140625" bestFit="1" customWidth="1"/>
    <col min="10243" max="10246" width="7.28515625" bestFit="1" customWidth="1"/>
    <col min="10497" max="10497" width="4.28515625" bestFit="1" customWidth="1"/>
    <col min="10498" max="10498" width="36.140625" bestFit="1" customWidth="1"/>
    <col min="10499" max="10502" width="7.28515625" bestFit="1" customWidth="1"/>
    <col min="10753" max="10753" width="4.28515625" bestFit="1" customWidth="1"/>
    <col min="10754" max="10754" width="36.140625" bestFit="1" customWidth="1"/>
    <col min="10755" max="10758" width="7.28515625" bestFit="1" customWidth="1"/>
    <col min="11009" max="11009" width="4.28515625" bestFit="1" customWidth="1"/>
    <col min="11010" max="11010" width="36.140625" bestFit="1" customWidth="1"/>
    <col min="11011" max="11014" width="7.28515625" bestFit="1" customWidth="1"/>
    <col min="11265" max="11265" width="4.28515625" bestFit="1" customWidth="1"/>
    <col min="11266" max="11266" width="36.140625" bestFit="1" customWidth="1"/>
    <col min="11267" max="11270" width="7.28515625" bestFit="1" customWidth="1"/>
    <col min="11521" max="11521" width="4.28515625" bestFit="1" customWidth="1"/>
    <col min="11522" max="11522" width="36.140625" bestFit="1" customWidth="1"/>
    <col min="11523" max="11526" width="7.28515625" bestFit="1" customWidth="1"/>
    <col min="11777" max="11777" width="4.28515625" bestFit="1" customWidth="1"/>
    <col min="11778" max="11778" width="36.140625" bestFit="1" customWidth="1"/>
    <col min="11779" max="11782" width="7.28515625" bestFit="1" customWidth="1"/>
    <col min="12033" max="12033" width="4.28515625" bestFit="1" customWidth="1"/>
    <col min="12034" max="12034" width="36.140625" bestFit="1" customWidth="1"/>
    <col min="12035" max="12038" width="7.28515625" bestFit="1" customWidth="1"/>
    <col min="12289" max="12289" width="4.28515625" bestFit="1" customWidth="1"/>
    <col min="12290" max="12290" width="36.140625" bestFit="1" customWidth="1"/>
    <col min="12291" max="12294" width="7.28515625" bestFit="1" customWidth="1"/>
    <col min="12545" max="12545" width="4.28515625" bestFit="1" customWidth="1"/>
    <col min="12546" max="12546" width="36.140625" bestFit="1" customWidth="1"/>
    <col min="12547" max="12550" width="7.28515625" bestFit="1" customWidth="1"/>
    <col min="12801" max="12801" width="4.28515625" bestFit="1" customWidth="1"/>
    <col min="12802" max="12802" width="36.140625" bestFit="1" customWidth="1"/>
    <col min="12803" max="12806" width="7.28515625" bestFit="1" customWidth="1"/>
    <col min="13057" max="13057" width="4.28515625" bestFit="1" customWidth="1"/>
    <col min="13058" max="13058" width="36.140625" bestFit="1" customWidth="1"/>
    <col min="13059" max="13062" width="7.28515625" bestFit="1" customWidth="1"/>
    <col min="13313" max="13313" width="4.28515625" bestFit="1" customWidth="1"/>
    <col min="13314" max="13314" width="36.140625" bestFit="1" customWidth="1"/>
    <col min="13315" max="13318" width="7.28515625" bestFit="1" customWidth="1"/>
    <col min="13569" max="13569" width="4.28515625" bestFit="1" customWidth="1"/>
    <col min="13570" max="13570" width="36.140625" bestFit="1" customWidth="1"/>
    <col min="13571" max="13574" width="7.28515625" bestFit="1" customWidth="1"/>
    <col min="13825" max="13825" width="4.28515625" bestFit="1" customWidth="1"/>
    <col min="13826" max="13826" width="36.140625" bestFit="1" customWidth="1"/>
    <col min="13827" max="13830" width="7.28515625" bestFit="1" customWidth="1"/>
    <col min="14081" max="14081" width="4.28515625" bestFit="1" customWidth="1"/>
    <col min="14082" max="14082" width="36.140625" bestFit="1" customWidth="1"/>
    <col min="14083" max="14086" width="7.28515625" bestFit="1" customWidth="1"/>
    <col min="14337" max="14337" width="4.28515625" bestFit="1" customWidth="1"/>
    <col min="14338" max="14338" width="36.140625" bestFit="1" customWidth="1"/>
    <col min="14339" max="14342" width="7.28515625" bestFit="1" customWidth="1"/>
    <col min="14593" max="14593" width="4.28515625" bestFit="1" customWidth="1"/>
    <col min="14594" max="14594" width="36.140625" bestFit="1" customWidth="1"/>
    <col min="14595" max="14598" width="7.28515625" bestFit="1" customWidth="1"/>
    <col min="14849" max="14849" width="4.28515625" bestFit="1" customWidth="1"/>
    <col min="14850" max="14850" width="36.140625" bestFit="1" customWidth="1"/>
    <col min="14851" max="14854" width="7.28515625" bestFit="1" customWidth="1"/>
    <col min="15105" max="15105" width="4.28515625" bestFit="1" customWidth="1"/>
    <col min="15106" max="15106" width="36.140625" bestFit="1" customWidth="1"/>
    <col min="15107" max="15110" width="7.28515625" bestFit="1" customWidth="1"/>
    <col min="15361" max="15361" width="4.28515625" bestFit="1" customWidth="1"/>
    <col min="15362" max="15362" width="36.140625" bestFit="1" customWidth="1"/>
    <col min="15363" max="15366" width="7.28515625" bestFit="1" customWidth="1"/>
    <col min="15617" max="15617" width="4.28515625" bestFit="1" customWidth="1"/>
    <col min="15618" max="15618" width="36.140625" bestFit="1" customWidth="1"/>
    <col min="15619" max="15622" width="7.28515625" bestFit="1" customWidth="1"/>
    <col min="15873" max="15873" width="4.28515625" bestFit="1" customWidth="1"/>
    <col min="15874" max="15874" width="36.140625" bestFit="1" customWidth="1"/>
    <col min="15875" max="15878" width="7.28515625" bestFit="1" customWidth="1"/>
    <col min="16129" max="16129" width="4.28515625" bestFit="1" customWidth="1"/>
    <col min="16130" max="16130" width="36.140625" bestFit="1" customWidth="1"/>
    <col min="16131" max="16134" width="7.28515625" bestFit="1" customWidth="1"/>
  </cols>
  <sheetData>
    <row r="1" spans="1:24" ht="18">
      <c r="A1" s="187" t="s">
        <v>105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30"/>
      <c r="S1" s="30"/>
      <c r="T1" s="30"/>
      <c r="U1" s="30"/>
      <c r="V1" s="30"/>
      <c r="W1" s="30"/>
      <c r="X1" s="30"/>
    </row>
    <row r="2" spans="1:24" ht="18">
      <c r="A2" s="187" t="s">
        <v>119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30"/>
      <c r="S2" s="30"/>
      <c r="T2" s="30"/>
      <c r="U2" s="30"/>
      <c r="V2" s="30"/>
      <c r="W2" s="30"/>
      <c r="X2" s="30"/>
    </row>
    <row r="4" spans="1:24" ht="15.75">
      <c r="A4" s="185" t="s">
        <v>9</v>
      </c>
      <c r="B4" s="185" t="s">
        <v>95</v>
      </c>
      <c r="C4" s="162" t="s">
        <v>0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5" t="s">
        <v>94</v>
      </c>
    </row>
    <row r="5" spans="1:24" ht="15.75">
      <c r="A5" s="185"/>
      <c r="B5" s="185"/>
      <c r="C5" s="162" t="s">
        <v>1</v>
      </c>
      <c r="D5" s="164"/>
      <c r="E5" s="162" t="s">
        <v>2</v>
      </c>
      <c r="F5" s="164"/>
      <c r="G5" s="162" t="s">
        <v>114</v>
      </c>
      <c r="H5" s="164"/>
      <c r="I5" s="162" t="s">
        <v>115</v>
      </c>
      <c r="J5" s="164"/>
      <c r="K5" s="162" t="s">
        <v>116</v>
      </c>
      <c r="L5" s="164"/>
      <c r="M5" s="162" t="s">
        <v>6</v>
      </c>
      <c r="N5" s="164"/>
      <c r="O5" s="162" t="s">
        <v>117</v>
      </c>
      <c r="P5" s="163"/>
      <c r="Q5" s="188"/>
    </row>
    <row r="6" spans="1:24" ht="15.75">
      <c r="A6" s="185"/>
      <c r="B6" s="185"/>
      <c r="C6" s="63" t="s">
        <v>11</v>
      </c>
      <c r="D6" s="63" t="s">
        <v>12</v>
      </c>
      <c r="E6" s="63" t="s">
        <v>11</v>
      </c>
      <c r="F6" s="63" t="s">
        <v>12</v>
      </c>
      <c r="G6" s="63" t="s">
        <v>11</v>
      </c>
      <c r="H6" s="63" t="s">
        <v>12</v>
      </c>
      <c r="I6" s="63" t="s">
        <v>11</v>
      </c>
      <c r="J6" s="63" t="s">
        <v>12</v>
      </c>
      <c r="K6" s="63" t="s">
        <v>11</v>
      </c>
      <c r="L6" s="63" t="s">
        <v>12</v>
      </c>
      <c r="M6" s="63" t="s">
        <v>11</v>
      </c>
      <c r="N6" s="63" t="s">
        <v>12</v>
      </c>
      <c r="O6" s="63" t="s">
        <v>11</v>
      </c>
      <c r="P6" s="59" t="s">
        <v>12</v>
      </c>
      <c r="Q6" s="166"/>
    </row>
    <row r="7" spans="1:24" ht="15.75">
      <c r="A7" s="32">
        <v>1</v>
      </c>
      <c r="B7" s="34" t="s">
        <v>49</v>
      </c>
      <c r="C7" s="34">
        <v>6297</v>
      </c>
      <c r="D7" s="34">
        <v>5928</v>
      </c>
      <c r="E7" s="34">
        <v>3379</v>
      </c>
      <c r="F7" s="34">
        <v>3231</v>
      </c>
      <c r="G7" s="34">
        <v>3265</v>
      </c>
      <c r="H7" s="34">
        <v>3059</v>
      </c>
      <c r="I7" s="34">
        <v>1825</v>
      </c>
      <c r="J7" s="34">
        <v>1675</v>
      </c>
      <c r="K7" s="34">
        <v>2034</v>
      </c>
      <c r="L7" s="34">
        <v>1937</v>
      </c>
      <c r="M7" s="34">
        <v>2272</v>
      </c>
      <c r="N7" s="34">
        <v>2204</v>
      </c>
      <c r="O7" s="34">
        <v>2299</v>
      </c>
      <c r="P7" s="34">
        <v>2075</v>
      </c>
      <c r="Q7" s="35">
        <f>SUM(C7:P7)</f>
        <v>41480</v>
      </c>
    </row>
    <row r="8" spans="1:24" ht="15.75">
      <c r="A8" s="32">
        <v>2</v>
      </c>
      <c r="B8" s="34" t="s">
        <v>50</v>
      </c>
      <c r="C8" s="18">
        <v>3968</v>
      </c>
      <c r="D8" s="18">
        <v>3519</v>
      </c>
      <c r="E8" s="18">
        <v>2252</v>
      </c>
      <c r="F8" s="18">
        <v>2024</v>
      </c>
      <c r="G8" s="18">
        <v>2464</v>
      </c>
      <c r="H8" s="18">
        <v>2240</v>
      </c>
      <c r="I8" s="18">
        <v>1210</v>
      </c>
      <c r="J8" s="18">
        <v>1053</v>
      </c>
      <c r="K8" s="18">
        <v>1348</v>
      </c>
      <c r="L8" s="18">
        <v>1232</v>
      </c>
      <c r="M8" s="18">
        <v>1512</v>
      </c>
      <c r="N8" s="18">
        <v>1398</v>
      </c>
      <c r="O8" s="18">
        <v>1396</v>
      </c>
      <c r="P8" s="18">
        <v>1256</v>
      </c>
      <c r="Q8" s="35">
        <f t="shared" ref="Q8:Q16" si="0">SUM(C8:P8)</f>
        <v>26872</v>
      </c>
    </row>
    <row r="9" spans="1:24" ht="15.75">
      <c r="A9" s="32">
        <v>3</v>
      </c>
      <c r="B9" s="34" t="s">
        <v>51</v>
      </c>
      <c r="C9" s="18">
        <v>6659</v>
      </c>
      <c r="D9" s="18">
        <v>6449</v>
      </c>
      <c r="E9" s="18">
        <v>2756</v>
      </c>
      <c r="F9" s="18">
        <v>2735</v>
      </c>
      <c r="G9" s="18">
        <v>4122</v>
      </c>
      <c r="H9" s="18">
        <v>4118</v>
      </c>
      <c r="I9" s="18">
        <v>1884</v>
      </c>
      <c r="J9" s="18">
        <v>1996</v>
      </c>
      <c r="K9" s="18">
        <v>2364</v>
      </c>
      <c r="L9" s="18">
        <v>2553</v>
      </c>
      <c r="M9" s="18">
        <v>2586</v>
      </c>
      <c r="N9" s="18">
        <v>2501</v>
      </c>
      <c r="O9" s="18">
        <v>2256</v>
      </c>
      <c r="P9" s="18">
        <v>2220</v>
      </c>
      <c r="Q9" s="35">
        <f t="shared" si="0"/>
        <v>45199</v>
      </c>
    </row>
    <row r="10" spans="1:24" ht="15.75">
      <c r="A10" s="32">
        <v>4</v>
      </c>
      <c r="B10" s="34" t="s">
        <v>52</v>
      </c>
      <c r="C10" s="18">
        <v>4090</v>
      </c>
      <c r="D10" s="18">
        <v>3704</v>
      </c>
      <c r="E10" s="18">
        <v>2880</v>
      </c>
      <c r="F10" s="18">
        <v>2696</v>
      </c>
      <c r="G10" s="18">
        <v>2378</v>
      </c>
      <c r="H10" s="18">
        <v>2074</v>
      </c>
      <c r="I10" s="18">
        <v>1170</v>
      </c>
      <c r="J10" s="18">
        <v>986</v>
      </c>
      <c r="K10" s="18">
        <v>1222</v>
      </c>
      <c r="L10" s="18">
        <v>1012</v>
      </c>
      <c r="M10" s="18">
        <v>1601</v>
      </c>
      <c r="N10" s="18">
        <v>1402</v>
      </c>
      <c r="O10" s="18">
        <v>1532</v>
      </c>
      <c r="P10" s="18">
        <v>1333</v>
      </c>
      <c r="Q10" s="35">
        <f t="shared" si="0"/>
        <v>28080</v>
      </c>
    </row>
    <row r="11" spans="1:24" ht="15.75">
      <c r="A11" s="32">
        <v>5</v>
      </c>
      <c r="B11" s="34" t="s">
        <v>53</v>
      </c>
      <c r="C11" s="18">
        <v>4269</v>
      </c>
      <c r="D11" s="18">
        <v>3822</v>
      </c>
      <c r="E11" s="18">
        <v>4422</v>
      </c>
      <c r="F11" s="18">
        <v>4292</v>
      </c>
      <c r="G11" s="18">
        <v>2329</v>
      </c>
      <c r="H11" s="18">
        <v>2152</v>
      </c>
      <c r="I11" s="18">
        <v>1379</v>
      </c>
      <c r="J11" s="18">
        <v>1124</v>
      </c>
      <c r="K11" s="18">
        <v>1066</v>
      </c>
      <c r="L11" s="18">
        <v>842</v>
      </c>
      <c r="M11" s="18">
        <v>1679</v>
      </c>
      <c r="N11" s="18">
        <v>1541</v>
      </c>
      <c r="O11" s="18">
        <v>1498</v>
      </c>
      <c r="P11" s="18">
        <v>1120</v>
      </c>
      <c r="Q11" s="35">
        <f t="shared" si="0"/>
        <v>31535</v>
      </c>
    </row>
    <row r="12" spans="1:24" ht="15.75">
      <c r="A12" s="32">
        <v>6</v>
      </c>
      <c r="B12" s="34" t="s">
        <v>54</v>
      </c>
      <c r="C12" s="34">
        <v>55</v>
      </c>
      <c r="D12" s="34">
        <v>139</v>
      </c>
      <c r="E12" s="34">
        <v>114</v>
      </c>
      <c r="F12" s="34">
        <v>289</v>
      </c>
      <c r="G12" s="34">
        <v>46</v>
      </c>
      <c r="H12" s="34">
        <v>100</v>
      </c>
      <c r="I12" s="34">
        <v>22</v>
      </c>
      <c r="J12" s="34">
        <v>53</v>
      </c>
      <c r="K12" s="34">
        <v>24</v>
      </c>
      <c r="L12" s="34">
        <v>38</v>
      </c>
      <c r="M12" s="34">
        <v>29</v>
      </c>
      <c r="N12" s="34">
        <v>103</v>
      </c>
      <c r="O12" s="34">
        <v>13</v>
      </c>
      <c r="P12" s="34">
        <v>36</v>
      </c>
      <c r="Q12" s="35">
        <f t="shared" si="0"/>
        <v>1061</v>
      </c>
    </row>
    <row r="13" spans="1:24" ht="30.75">
      <c r="A13" s="32">
        <v>7</v>
      </c>
      <c r="B13" s="70" t="s">
        <v>55</v>
      </c>
      <c r="C13" s="18">
        <v>137</v>
      </c>
      <c r="D13" s="18">
        <v>325</v>
      </c>
      <c r="E13" s="18">
        <v>210</v>
      </c>
      <c r="F13" s="18">
        <v>393</v>
      </c>
      <c r="G13" s="18">
        <v>71</v>
      </c>
      <c r="H13" s="18">
        <v>166</v>
      </c>
      <c r="I13" s="18">
        <v>43</v>
      </c>
      <c r="J13" s="18">
        <v>89</v>
      </c>
      <c r="K13" s="18">
        <v>23</v>
      </c>
      <c r="L13" s="18">
        <v>93</v>
      </c>
      <c r="M13" s="18">
        <v>56</v>
      </c>
      <c r="N13" s="18">
        <v>110</v>
      </c>
      <c r="O13" s="18">
        <v>44</v>
      </c>
      <c r="P13" s="18">
        <v>81</v>
      </c>
      <c r="Q13" s="35">
        <f t="shared" si="0"/>
        <v>1841</v>
      </c>
    </row>
    <row r="14" spans="1:24" ht="15.75">
      <c r="A14" s="32">
        <v>8</v>
      </c>
      <c r="B14" s="34" t="s">
        <v>56</v>
      </c>
      <c r="C14" s="18">
        <v>658</v>
      </c>
      <c r="D14" s="18">
        <v>1038</v>
      </c>
      <c r="E14" s="18">
        <v>746</v>
      </c>
      <c r="F14" s="18">
        <v>1280</v>
      </c>
      <c r="G14" s="18">
        <v>286</v>
      </c>
      <c r="H14" s="18">
        <v>497</v>
      </c>
      <c r="I14" s="18">
        <v>184</v>
      </c>
      <c r="J14" s="18">
        <v>317</v>
      </c>
      <c r="K14" s="18">
        <v>148</v>
      </c>
      <c r="L14" s="18">
        <v>192</v>
      </c>
      <c r="M14" s="18">
        <v>201</v>
      </c>
      <c r="N14" s="18">
        <v>405</v>
      </c>
      <c r="O14" s="18">
        <v>157</v>
      </c>
      <c r="P14" s="18">
        <v>219</v>
      </c>
      <c r="Q14" s="35">
        <f t="shared" si="0"/>
        <v>6328</v>
      </c>
    </row>
    <row r="15" spans="1:24" ht="15.75">
      <c r="A15" s="32">
        <v>9</v>
      </c>
      <c r="B15" s="34" t="s">
        <v>57</v>
      </c>
      <c r="C15" s="18">
        <v>44</v>
      </c>
      <c r="D15" s="18">
        <v>28</v>
      </c>
      <c r="E15" s="18">
        <v>51</v>
      </c>
      <c r="F15" s="18">
        <v>39</v>
      </c>
      <c r="G15" s="18">
        <v>19</v>
      </c>
      <c r="H15" s="18">
        <v>21</v>
      </c>
      <c r="I15" s="18">
        <v>9</v>
      </c>
      <c r="J15" s="18">
        <v>7</v>
      </c>
      <c r="K15" s="18">
        <v>7</v>
      </c>
      <c r="L15" s="18">
        <v>0</v>
      </c>
      <c r="M15" s="18">
        <v>9</v>
      </c>
      <c r="N15" s="18">
        <v>10</v>
      </c>
      <c r="O15" s="18">
        <v>5</v>
      </c>
      <c r="P15" s="18">
        <v>4</v>
      </c>
      <c r="Q15" s="35">
        <f t="shared" si="0"/>
        <v>253</v>
      </c>
    </row>
    <row r="16" spans="1:24" ht="15.75">
      <c r="A16" s="32">
        <v>10</v>
      </c>
      <c r="B16" s="34" t="s">
        <v>58</v>
      </c>
      <c r="C16" s="18">
        <v>0</v>
      </c>
      <c r="D16" s="18">
        <v>0</v>
      </c>
      <c r="E16" s="18">
        <v>2</v>
      </c>
      <c r="F16" s="18">
        <v>0</v>
      </c>
      <c r="G16" s="18">
        <v>0</v>
      </c>
      <c r="H16" s="18">
        <v>0</v>
      </c>
      <c r="I16" s="18">
        <v>0</v>
      </c>
      <c r="J16" s="18">
        <v>1</v>
      </c>
      <c r="K16" s="18">
        <v>0</v>
      </c>
      <c r="L16" s="18">
        <v>1</v>
      </c>
      <c r="M16" s="18">
        <v>0</v>
      </c>
      <c r="N16" s="18">
        <v>0</v>
      </c>
      <c r="O16" s="18">
        <v>0</v>
      </c>
      <c r="P16" s="18">
        <v>1</v>
      </c>
      <c r="Q16" s="35">
        <f t="shared" si="0"/>
        <v>5</v>
      </c>
    </row>
    <row r="17" spans="1:17" s="36" customFormat="1" ht="15.75">
      <c r="A17" s="174" t="s">
        <v>8</v>
      </c>
      <c r="B17" s="186"/>
      <c r="C17" s="153">
        <f>SUM(C7:C16)</f>
        <v>26177</v>
      </c>
      <c r="D17" s="153">
        <f t="shared" ref="D17:Q17" si="1">SUM(D7:D16)</f>
        <v>24952</v>
      </c>
      <c r="E17" s="153">
        <f t="shared" si="1"/>
        <v>16812</v>
      </c>
      <c r="F17" s="153">
        <f t="shared" si="1"/>
        <v>16979</v>
      </c>
      <c r="G17" s="153">
        <f t="shared" si="1"/>
        <v>14980</v>
      </c>
      <c r="H17" s="153">
        <f t="shared" si="1"/>
        <v>14427</v>
      </c>
      <c r="I17" s="153">
        <f t="shared" si="1"/>
        <v>7726</v>
      </c>
      <c r="J17" s="153">
        <f t="shared" si="1"/>
        <v>7301</v>
      </c>
      <c r="K17" s="153">
        <f t="shared" si="1"/>
        <v>8236</v>
      </c>
      <c r="L17" s="153">
        <f t="shared" si="1"/>
        <v>7900</v>
      </c>
      <c r="M17" s="153">
        <f t="shared" si="1"/>
        <v>9945</v>
      </c>
      <c r="N17" s="153">
        <f t="shared" si="1"/>
        <v>9674</v>
      </c>
      <c r="O17" s="153">
        <f t="shared" si="1"/>
        <v>9200</v>
      </c>
      <c r="P17" s="153">
        <f t="shared" si="1"/>
        <v>8345</v>
      </c>
      <c r="Q17" s="153">
        <f t="shared" si="1"/>
        <v>182654</v>
      </c>
    </row>
    <row r="18" spans="1:17" ht="15.75">
      <c r="A18" s="23" t="s">
        <v>88</v>
      </c>
      <c r="B18" s="11"/>
      <c r="C18" s="11"/>
    </row>
    <row r="19" spans="1:17" ht="15.75">
      <c r="A19" s="23" t="s">
        <v>98</v>
      </c>
      <c r="B19" s="11"/>
      <c r="C19" s="11"/>
    </row>
    <row r="20" spans="1:17" ht="15.75">
      <c r="A20" s="23"/>
      <c r="B20" s="11"/>
      <c r="N20" s="26" t="s">
        <v>97</v>
      </c>
    </row>
    <row r="21" spans="1:17" ht="15.75">
      <c r="A21" s="11"/>
      <c r="B21" s="11"/>
      <c r="N21" s="27" t="s">
        <v>89</v>
      </c>
    </row>
    <row r="22" spans="1:17" ht="15.75">
      <c r="A22" s="11"/>
      <c r="B22" s="11"/>
      <c r="N22" s="27" t="s">
        <v>90</v>
      </c>
    </row>
    <row r="23" spans="1:17" ht="15.75">
      <c r="A23" s="11"/>
      <c r="B23" s="11"/>
      <c r="N23" s="26"/>
    </row>
    <row r="24" spans="1:17" ht="15.75">
      <c r="A24" s="11"/>
      <c r="B24" s="11"/>
      <c r="N24" s="26"/>
    </row>
    <row r="25" spans="1:17" ht="15.75">
      <c r="A25" s="11"/>
      <c r="B25" s="11"/>
      <c r="N25" s="26"/>
    </row>
    <row r="26" spans="1:17" ht="15.75">
      <c r="A26" s="11"/>
      <c r="B26" s="11"/>
      <c r="N26" s="28" t="s">
        <v>91</v>
      </c>
    </row>
    <row r="27" spans="1:17" ht="15.75">
      <c r="A27" s="11"/>
      <c r="B27" s="11"/>
      <c r="N27" s="26" t="s">
        <v>92</v>
      </c>
    </row>
    <row r="28" spans="1:17" ht="15.75">
      <c r="A28" s="11"/>
      <c r="B28" s="11"/>
      <c r="N28" s="26" t="s">
        <v>93</v>
      </c>
    </row>
  </sheetData>
  <mergeCells count="14">
    <mergeCell ref="Q4:Q6"/>
    <mergeCell ref="A1:Q1"/>
    <mergeCell ref="A2:Q2"/>
    <mergeCell ref="A17:B17"/>
    <mergeCell ref="A4:A6"/>
    <mergeCell ref="B4:B6"/>
    <mergeCell ref="C4:P4"/>
    <mergeCell ref="C5:D5"/>
    <mergeCell ref="E5:F5"/>
    <mergeCell ref="G5:H5"/>
    <mergeCell ref="I5:J5"/>
    <mergeCell ref="K5:L5"/>
    <mergeCell ref="M5:N5"/>
    <mergeCell ref="O5:P5"/>
  </mergeCells>
  <pageMargins left="0.7" right="0.7" top="0.75" bottom="0.75" header="0.3" footer="0.3"/>
  <pageSetup paperSize="9" scale="70" orientation="landscape" horizontalDpi="0" verticalDpi="0" r:id="rId1"/>
  <headerFooter>
    <oddFooter>&amp;R17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AA34"/>
  <sheetViews>
    <sheetView view="pageLayout" topLeftCell="A16" zoomScaleSheetLayoutView="100" workbookViewId="0">
      <selection activeCell="Q35" sqref="Q35"/>
    </sheetView>
  </sheetViews>
  <sheetFormatPr defaultRowHeight="15"/>
  <cols>
    <col min="1" max="1" width="4.5703125" style="2" bestFit="1" customWidth="1"/>
    <col min="2" max="2" width="17.28515625" style="2" customWidth="1"/>
    <col min="3" max="16" width="9.85546875" customWidth="1"/>
    <col min="17" max="17" width="13.7109375" customWidth="1"/>
  </cols>
  <sheetData>
    <row r="1" spans="1:27" ht="18">
      <c r="A1" s="187" t="s">
        <v>103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30"/>
      <c r="S1" s="30"/>
      <c r="T1" s="30"/>
      <c r="U1" s="30"/>
      <c r="V1" s="30"/>
      <c r="W1" s="30"/>
      <c r="X1" s="30"/>
      <c r="Y1" s="30"/>
      <c r="Z1" s="30"/>
      <c r="AA1" s="30"/>
    </row>
    <row r="2" spans="1:27" ht="18">
      <c r="A2" s="187" t="s">
        <v>120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30"/>
      <c r="S2" s="30"/>
      <c r="T2" s="30"/>
      <c r="U2" s="30"/>
      <c r="V2" s="30"/>
      <c r="W2" s="30"/>
      <c r="X2" s="30"/>
      <c r="Y2" s="30"/>
      <c r="Z2" s="30"/>
      <c r="AA2" s="30"/>
    </row>
    <row r="3" spans="1:27" ht="18">
      <c r="A3" s="3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31"/>
      <c r="P3" s="31"/>
      <c r="Q3" s="31"/>
      <c r="R3" s="30"/>
      <c r="S3" s="30"/>
      <c r="T3" s="30"/>
      <c r="U3" s="30"/>
      <c r="V3" s="30"/>
      <c r="W3" s="30"/>
      <c r="X3" s="30"/>
      <c r="Y3" s="30"/>
      <c r="Z3" s="30"/>
      <c r="AA3" s="30"/>
    </row>
    <row r="4" spans="1:27" ht="15.75">
      <c r="A4" s="185" t="s">
        <v>9</v>
      </c>
      <c r="B4" s="185" t="s">
        <v>29</v>
      </c>
      <c r="C4" s="162" t="s">
        <v>0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5" t="s">
        <v>94</v>
      </c>
    </row>
    <row r="5" spans="1:27" ht="15.75">
      <c r="A5" s="185"/>
      <c r="B5" s="185"/>
      <c r="C5" s="162" t="s">
        <v>1</v>
      </c>
      <c r="D5" s="164"/>
      <c r="E5" s="162" t="s">
        <v>2</v>
      </c>
      <c r="F5" s="164"/>
      <c r="G5" s="162" t="s">
        <v>114</v>
      </c>
      <c r="H5" s="164"/>
      <c r="I5" s="162" t="s">
        <v>115</v>
      </c>
      <c r="J5" s="164"/>
      <c r="K5" s="162" t="s">
        <v>116</v>
      </c>
      <c r="L5" s="164"/>
      <c r="M5" s="162" t="s">
        <v>6</v>
      </c>
      <c r="N5" s="164"/>
      <c r="O5" s="162" t="s">
        <v>117</v>
      </c>
      <c r="P5" s="163"/>
      <c r="Q5" s="188"/>
    </row>
    <row r="6" spans="1:27" ht="15.75">
      <c r="A6" s="185"/>
      <c r="B6" s="185"/>
      <c r="C6" s="63" t="s">
        <v>11</v>
      </c>
      <c r="D6" s="63" t="s">
        <v>12</v>
      </c>
      <c r="E6" s="63" t="s">
        <v>11</v>
      </c>
      <c r="F6" s="63" t="s">
        <v>12</v>
      </c>
      <c r="G6" s="63" t="s">
        <v>11</v>
      </c>
      <c r="H6" s="63" t="s">
        <v>12</v>
      </c>
      <c r="I6" s="63" t="s">
        <v>11</v>
      </c>
      <c r="J6" s="63" t="s">
        <v>12</v>
      </c>
      <c r="K6" s="63" t="s">
        <v>11</v>
      </c>
      <c r="L6" s="63" t="s">
        <v>12</v>
      </c>
      <c r="M6" s="63" t="s">
        <v>11</v>
      </c>
      <c r="N6" s="63" t="s">
        <v>12</v>
      </c>
      <c r="O6" s="63" t="s">
        <v>11</v>
      </c>
      <c r="P6" s="59" t="s">
        <v>12</v>
      </c>
      <c r="Q6" s="166"/>
    </row>
    <row r="7" spans="1:27" ht="15.75">
      <c r="A7" s="32">
        <v>1</v>
      </c>
      <c r="B7" s="81" t="s">
        <v>33</v>
      </c>
      <c r="C7" s="110">
        <v>1964</v>
      </c>
      <c r="D7" s="110">
        <v>1875</v>
      </c>
      <c r="E7" s="110">
        <v>1160</v>
      </c>
      <c r="F7" s="110">
        <v>1076</v>
      </c>
      <c r="G7" s="110">
        <v>938</v>
      </c>
      <c r="H7" s="110">
        <v>952</v>
      </c>
      <c r="I7" s="110">
        <v>621</v>
      </c>
      <c r="J7" s="110">
        <v>526</v>
      </c>
      <c r="K7" s="110">
        <v>665</v>
      </c>
      <c r="L7" s="110">
        <v>571</v>
      </c>
      <c r="M7" s="110">
        <v>745</v>
      </c>
      <c r="N7" s="140">
        <v>688</v>
      </c>
      <c r="O7" s="110">
        <v>641</v>
      </c>
      <c r="P7" s="110">
        <v>600</v>
      </c>
      <c r="Q7" s="35">
        <f>SUM(C7:P7)</f>
        <v>13022</v>
      </c>
    </row>
    <row r="8" spans="1:27" ht="15.75">
      <c r="A8" s="32">
        <v>2</v>
      </c>
      <c r="B8" s="81" t="s">
        <v>34</v>
      </c>
      <c r="C8" s="110">
        <v>2563</v>
      </c>
      <c r="D8" s="110">
        <v>2283</v>
      </c>
      <c r="E8" s="110">
        <v>1522</v>
      </c>
      <c r="F8" s="110">
        <v>1442</v>
      </c>
      <c r="G8" s="110">
        <v>1308</v>
      </c>
      <c r="H8" s="110">
        <v>1199</v>
      </c>
      <c r="I8" s="110">
        <v>741</v>
      </c>
      <c r="J8" s="110">
        <v>641</v>
      </c>
      <c r="K8" s="110">
        <v>793</v>
      </c>
      <c r="L8" s="110">
        <v>701</v>
      </c>
      <c r="M8" s="110">
        <v>934</v>
      </c>
      <c r="N8" s="110">
        <v>901</v>
      </c>
      <c r="O8" s="110">
        <v>893</v>
      </c>
      <c r="P8" s="110">
        <v>756</v>
      </c>
      <c r="Q8" s="35">
        <f t="shared" ref="Q8:Q22" si="0">SUM(C8:P8)</f>
        <v>16677</v>
      </c>
    </row>
    <row r="9" spans="1:27" ht="15.75">
      <c r="A9" s="32">
        <v>3</v>
      </c>
      <c r="B9" s="81" t="s">
        <v>35</v>
      </c>
      <c r="C9" s="110">
        <v>2577</v>
      </c>
      <c r="D9" s="110">
        <v>2368</v>
      </c>
      <c r="E9" s="110">
        <v>1545</v>
      </c>
      <c r="F9" s="110">
        <v>1440</v>
      </c>
      <c r="G9" s="110">
        <v>1420</v>
      </c>
      <c r="H9" s="110">
        <v>1324</v>
      </c>
      <c r="I9" s="110">
        <v>773</v>
      </c>
      <c r="J9" s="110">
        <v>669</v>
      </c>
      <c r="K9" s="110">
        <v>816</v>
      </c>
      <c r="L9" s="110">
        <v>768</v>
      </c>
      <c r="M9" s="110">
        <v>917</v>
      </c>
      <c r="N9" s="110">
        <v>960</v>
      </c>
      <c r="O9" s="110">
        <v>919</v>
      </c>
      <c r="P9" s="110">
        <v>903</v>
      </c>
      <c r="Q9" s="35">
        <f t="shared" si="0"/>
        <v>17399</v>
      </c>
    </row>
    <row r="10" spans="1:27" ht="15.75">
      <c r="A10" s="32">
        <v>4</v>
      </c>
      <c r="B10" s="81" t="s">
        <v>36</v>
      </c>
      <c r="C10" s="110">
        <v>2644</v>
      </c>
      <c r="D10" s="110">
        <v>2631</v>
      </c>
      <c r="E10" s="110">
        <v>1580</v>
      </c>
      <c r="F10" s="110">
        <v>1616</v>
      </c>
      <c r="G10" s="110">
        <v>1656</v>
      </c>
      <c r="H10" s="110">
        <v>1393</v>
      </c>
      <c r="I10" s="110">
        <v>713</v>
      </c>
      <c r="J10" s="110">
        <v>683</v>
      </c>
      <c r="K10" s="110">
        <v>916</v>
      </c>
      <c r="L10" s="110">
        <v>842</v>
      </c>
      <c r="M10" s="110">
        <v>1029</v>
      </c>
      <c r="N10" s="110">
        <v>970</v>
      </c>
      <c r="O10" s="110">
        <v>972</v>
      </c>
      <c r="P10" s="110">
        <v>863</v>
      </c>
      <c r="Q10" s="35">
        <f t="shared" si="0"/>
        <v>18508</v>
      </c>
    </row>
    <row r="11" spans="1:27" ht="15.75">
      <c r="A11" s="32">
        <v>5</v>
      </c>
      <c r="B11" s="81" t="s">
        <v>37</v>
      </c>
      <c r="C11" s="110">
        <v>2579</v>
      </c>
      <c r="D11" s="110">
        <v>2443</v>
      </c>
      <c r="E11" s="110">
        <v>1570</v>
      </c>
      <c r="F11" s="110">
        <v>1462</v>
      </c>
      <c r="G11" s="110">
        <v>1485</v>
      </c>
      <c r="H11" s="110">
        <v>1378</v>
      </c>
      <c r="I11" s="110">
        <v>751</v>
      </c>
      <c r="J11" s="110">
        <v>670</v>
      </c>
      <c r="K11" s="110">
        <v>791</v>
      </c>
      <c r="L11" s="110">
        <v>783</v>
      </c>
      <c r="M11" s="110">
        <v>976</v>
      </c>
      <c r="N11" s="110">
        <v>926</v>
      </c>
      <c r="O11" s="110">
        <v>834</v>
      </c>
      <c r="P11" s="110">
        <v>789</v>
      </c>
      <c r="Q11" s="35">
        <f t="shared" si="0"/>
        <v>17437</v>
      </c>
      <c r="R11" s="1"/>
    </row>
    <row r="12" spans="1:27" ht="15.75">
      <c r="A12" s="32">
        <v>6</v>
      </c>
      <c r="B12" s="81" t="s">
        <v>38</v>
      </c>
      <c r="C12" s="110">
        <v>2043</v>
      </c>
      <c r="D12" s="110">
        <v>1929</v>
      </c>
      <c r="E12" s="110">
        <v>1222</v>
      </c>
      <c r="F12" s="110">
        <v>1096</v>
      </c>
      <c r="G12" s="110">
        <v>1093</v>
      </c>
      <c r="H12" s="110">
        <v>1078</v>
      </c>
      <c r="I12" s="110">
        <v>570</v>
      </c>
      <c r="J12" s="110">
        <v>557</v>
      </c>
      <c r="K12" s="110">
        <v>628</v>
      </c>
      <c r="L12" s="110">
        <v>616</v>
      </c>
      <c r="M12" s="110">
        <v>699</v>
      </c>
      <c r="N12" s="110">
        <v>671</v>
      </c>
      <c r="O12" s="110">
        <v>691</v>
      </c>
      <c r="P12" s="110">
        <v>683</v>
      </c>
      <c r="Q12" s="35">
        <f t="shared" si="0"/>
        <v>13576</v>
      </c>
      <c r="R12" s="1"/>
    </row>
    <row r="13" spans="1:27" ht="15.75">
      <c r="A13" s="32">
        <v>7</v>
      </c>
      <c r="B13" s="81" t="s">
        <v>39</v>
      </c>
      <c r="C13" s="110">
        <v>1991</v>
      </c>
      <c r="D13" s="110">
        <v>1950</v>
      </c>
      <c r="E13" s="110">
        <v>1168</v>
      </c>
      <c r="F13" s="110">
        <v>1145</v>
      </c>
      <c r="G13" s="110">
        <v>1093</v>
      </c>
      <c r="H13" s="110">
        <v>1057</v>
      </c>
      <c r="I13" s="110">
        <v>621</v>
      </c>
      <c r="J13" s="110">
        <v>643</v>
      </c>
      <c r="K13" s="110">
        <v>598</v>
      </c>
      <c r="L13" s="110">
        <v>659</v>
      </c>
      <c r="M13" s="110">
        <v>727</v>
      </c>
      <c r="N13" s="110">
        <v>689</v>
      </c>
      <c r="O13" s="110">
        <v>734</v>
      </c>
      <c r="P13" s="110">
        <v>735</v>
      </c>
      <c r="Q13" s="35">
        <f t="shared" si="0"/>
        <v>13810</v>
      </c>
      <c r="R13" s="1"/>
    </row>
    <row r="14" spans="1:27" ht="15.75">
      <c r="A14" s="32">
        <v>8</v>
      </c>
      <c r="B14" s="81" t="s">
        <v>40</v>
      </c>
      <c r="C14" s="110">
        <v>2062</v>
      </c>
      <c r="D14" s="110">
        <v>2064</v>
      </c>
      <c r="E14" s="110">
        <v>1318</v>
      </c>
      <c r="F14" s="110">
        <v>1194</v>
      </c>
      <c r="G14" s="110">
        <v>1132</v>
      </c>
      <c r="H14" s="110">
        <v>1154</v>
      </c>
      <c r="I14" s="110">
        <v>624</v>
      </c>
      <c r="J14" s="110">
        <v>574</v>
      </c>
      <c r="K14" s="110">
        <v>638</v>
      </c>
      <c r="L14" s="110">
        <v>641</v>
      </c>
      <c r="M14" s="110">
        <v>765</v>
      </c>
      <c r="N14" s="110">
        <v>746</v>
      </c>
      <c r="O14" s="110">
        <v>807</v>
      </c>
      <c r="P14" s="110">
        <v>772</v>
      </c>
      <c r="Q14" s="35">
        <f t="shared" si="0"/>
        <v>14491</v>
      </c>
      <c r="R14" s="1"/>
    </row>
    <row r="15" spans="1:27" ht="15.75">
      <c r="A15" s="32">
        <v>9</v>
      </c>
      <c r="B15" s="81" t="s">
        <v>41</v>
      </c>
      <c r="C15" s="110">
        <v>1970</v>
      </c>
      <c r="D15" s="110">
        <v>1857</v>
      </c>
      <c r="E15" s="110">
        <v>1113</v>
      </c>
      <c r="F15" s="110">
        <v>1104</v>
      </c>
      <c r="G15" s="110">
        <v>1045</v>
      </c>
      <c r="H15" s="110">
        <v>967</v>
      </c>
      <c r="I15" s="110">
        <v>556</v>
      </c>
      <c r="J15" s="110">
        <v>541</v>
      </c>
      <c r="K15" s="110">
        <v>595</v>
      </c>
      <c r="L15" s="110">
        <v>598</v>
      </c>
      <c r="M15" s="110">
        <v>722</v>
      </c>
      <c r="N15" s="110">
        <v>694</v>
      </c>
      <c r="O15" s="110">
        <v>716</v>
      </c>
      <c r="P15" s="110">
        <v>705</v>
      </c>
      <c r="Q15" s="35">
        <f t="shared" si="0"/>
        <v>13183</v>
      </c>
      <c r="R15" s="1"/>
    </row>
    <row r="16" spans="1:27" ht="15.75">
      <c r="A16" s="32">
        <v>10</v>
      </c>
      <c r="B16" s="81" t="s">
        <v>42</v>
      </c>
      <c r="C16" s="110">
        <v>1516</v>
      </c>
      <c r="D16" s="110">
        <v>1522</v>
      </c>
      <c r="E16" s="110">
        <v>1016</v>
      </c>
      <c r="F16" s="110">
        <v>1057</v>
      </c>
      <c r="G16" s="110">
        <v>844</v>
      </c>
      <c r="H16" s="110">
        <v>899</v>
      </c>
      <c r="I16" s="110">
        <v>480</v>
      </c>
      <c r="J16" s="110">
        <v>454</v>
      </c>
      <c r="K16" s="110">
        <v>487</v>
      </c>
      <c r="L16" s="110">
        <v>476</v>
      </c>
      <c r="M16" s="110">
        <v>558</v>
      </c>
      <c r="N16" s="110">
        <v>565</v>
      </c>
      <c r="O16" s="110">
        <v>671</v>
      </c>
      <c r="P16" s="110">
        <v>529</v>
      </c>
      <c r="Q16" s="35">
        <f t="shared" si="0"/>
        <v>11074</v>
      </c>
      <c r="R16" s="1"/>
    </row>
    <row r="17" spans="1:18" ht="15.75">
      <c r="A17" s="32">
        <v>11</v>
      </c>
      <c r="B17" s="81" t="s">
        <v>43</v>
      </c>
      <c r="C17" s="110">
        <v>1292</v>
      </c>
      <c r="D17" s="110">
        <v>1149</v>
      </c>
      <c r="E17" s="110">
        <v>910</v>
      </c>
      <c r="F17" s="110">
        <v>975</v>
      </c>
      <c r="G17" s="110">
        <v>753</v>
      </c>
      <c r="H17" s="110">
        <v>744</v>
      </c>
      <c r="I17" s="110">
        <v>361</v>
      </c>
      <c r="J17" s="110">
        <v>367</v>
      </c>
      <c r="K17" s="110">
        <v>425</v>
      </c>
      <c r="L17" s="110">
        <v>389</v>
      </c>
      <c r="M17" s="110">
        <v>500</v>
      </c>
      <c r="N17" s="110">
        <v>475</v>
      </c>
      <c r="O17" s="110">
        <v>461</v>
      </c>
      <c r="P17" s="110">
        <v>361</v>
      </c>
      <c r="Q17" s="35">
        <f t="shared" si="0"/>
        <v>9162</v>
      </c>
      <c r="R17" s="1"/>
    </row>
    <row r="18" spans="1:18" ht="15.75">
      <c r="A18" s="32">
        <v>12</v>
      </c>
      <c r="B18" s="81" t="s">
        <v>44</v>
      </c>
      <c r="C18" s="110">
        <v>932</v>
      </c>
      <c r="D18" s="110">
        <v>979</v>
      </c>
      <c r="E18" s="110">
        <v>722</v>
      </c>
      <c r="F18" s="110">
        <v>900</v>
      </c>
      <c r="G18" s="110">
        <v>623</v>
      </c>
      <c r="H18" s="110">
        <v>675</v>
      </c>
      <c r="I18" s="110">
        <v>299</v>
      </c>
      <c r="J18" s="110">
        <v>240</v>
      </c>
      <c r="K18" s="110">
        <v>294</v>
      </c>
      <c r="L18" s="110">
        <v>295</v>
      </c>
      <c r="M18" s="110">
        <v>407</v>
      </c>
      <c r="N18" s="110">
        <v>434</v>
      </c>
      <c r="O18" s="110">
        <v>341</v>
      </c>
      <c r="P18" s="110">
        <v>256</v>
      </c>
      <c r="Q18" s="35">
        <f t="shared" si="0"/>
        <v>7397</v>
      </c>
      <c r="R18" s="1"/>
    </row>
    <row r="19" spans="1:18" ht="15.75">
      <c r="A19" s="32">
        <v>13</v>
      </c>
      <c r="B19" s="81" t="s">
        <v>45</v>
      </c>
      <c r="C19" s="110">
        <v>759</v>
      </c>
      <c r="D19" s="110">
        <v>769</v>
      </c>
      <c r="E19" s="110">
        <v>660</v>
      </c>
      <c r="F19" s="110">
        <v>790</v>
      </c>
      <c r="G19" s="110">
        <v>578</v>
      </c>
      <c r="H19" s="110">
        <v>603</v>
      </c>
      <c r="I19" s="110">
        <v>209</v>
      </c>
      <c r="J19" s="110">
        <v>263</v>
      </c>
      <c r="K19" s="110">
        <v>261</v>
      </c>
      <c r="L19" s="110">
        <v>222</v>
      </c>
      <c r="M19" s="110">
        <v>333</v>
      </c>
      <c r="N19" s="110">
        <v>371</v>
      </c>
      <c r="O19" s="110">
        <v>218</v>
      </c>
      <c r="P19" s="110">
        <v>214</v>
      </c>
      <c r="Q19" s="35">
        <f t="shared" si="0"/>
        <v>6250</v>
      </c>
      <c r="R19" s="1"/>
    </row>
    <row r="20" spans="1:18" ht="15.75">
      <c r="A20" s="32">
        <v>14</v>
      </c>
      <c r="B20" s="81" t="s">
        <v>46</v>
      </c>
      <c r="C20" s="110">
        <v>584</v>
      </c>
      <c r="D20" s="110">
        <v>528</v>
      </c>
      <c r="E20" s="110">
        <v>527</v>
      </c>
      <c r="F20" s="110">
        <v>609</v>
      </c>
      <c r="G20" s="110">
        <v>443</v>
      </c>
      <c r="H20" s="110">
        <v>421</v>
      </c>
      <c r="I20" s="110">
        <v>171</v>
      </c>
      <c r="J20" s="110">
        <v>178</v>
      </c>
      <c r="K20" s="110">
        <v>177</v>
      </c>
      <c r="L20" s="110">
        <v>127</v>
      </c>
      <c r="M20" s="110">
        <v>253</v>
      </c>
      <c r="N20" s="110">
        <v>238</v>
      </c>
      <c r="O20" s="110">
        <v>146</v>
      </c>
      <c r="P20" s="110">
        <v>87</v>
      </c>
      <c r="Q20" s="35">
        <f t="shared" si="0"/>
        <v>4489</v>
      </c>
      <c r="R20" s="1"/>
    </row>
    <row r="21" spans="1:18" ht="15.75">
      <c r="A21" s="32">
        <v>15</v>
      </c>
      <c r="B21" s="81" t="s">
        <v>47</v>
      </c>
      <c r="C21" s="110">
        <v>315</v>
      </c>
      <c r="D21" s="110">
        <v>265</v>
      </c>
      <c r="E21" s="110">
        <v>297</v>
      </c>
      <c r="F21" s="110">
        <v>395</v>
      </c>
      <c r="G21" s="110">
        <v>238</v>
      </c>
      <c r="H21" s="110">
        <v>242</v>
      </c>
      <c r="I21" s="110">
        <v>115</v>
      </c>
      <c r="J21" s="110">
        <v>115</v>
      </c>
      <c r="K21" s="110">
        <v>77</v>
      </c>
      <c r="L21" s="110">
        <v>99</v>
      </c>
      <c r="M21" s="110">
        <v>150</v>
      </c>
      <c r="N21" s="110">
        <v>146</v>
      </c>
      <c r="O21" s="110">
        <v>81</v>
      </c>
      <c r="P21" s="110">
        <v>45</v>
      </c>
      <c r="Q21" s="35">
        <f t="shared" si="0"/>
        <v>2580</v>
      </c>
      <c r="R21" s="1"/>
    </row>
    <row r="22" spans="1:18" ht="15.75">
      <c r="A22" s="32">
        <v>16</v>
      </c>
      <c r="B22" s="81" t="s">
        <v>48</v>
      </c>
      <c r="C22" s="110">
        <v>386</v>
      </c>
      <c r="D22" s="110">
        <v>340</v>
      </c>
      <c r="E22" s="110">
        <v>482</v>
      </c>
      <c r="F22" s="110">
        <v>678</v>
      </c>
      <c r="G22" s="110">
        <v>331</v>
      </c>
      <c r="H22" s="110">
        <v>341</v>
      </c>
      <c r="I22" s="110">
        <v>121</v>
      </c>
      <c r="J22" s="110">
        <v>180</v>
      </c>
      <c r="K22" s="110">
        <v>75</v>
      </c>
      <c r="L22" s="110">
        <v>113</v>
      </c>
      <c r="M22" s="110">
        <v>230</v>
      </c>
      <c r="N22" s="110">
        <v>200</v>
      </c>
      <c r="O22" s="110">
        <v>75</v>
      </c>
      <c r="P22" s="110">
        <v>47</v>
      </c>
      <c r="Q22" s="35">
        <f t="shared" si="0"/>
        <v>3599</v>
      </c>
      <c r="R22" s="1"/>
    </row>
    <row r="23" spans="1:18" s="142" customFormat="1" ht="15.75">
      <c r="A23" s="189" t="s">
        <v>8</v>
      </c>
      <c r="B23" s="189"/>
      <c r="C23" s="158">
        <f t="shared" ref="C23:P23" si="1">SUM(C7:C22)</f>
        <v>26177</v>
      </c>
      <c r="D23" s="158">
        <f t="shared" si="1"/>
        <v>24952</v>
      </c>
      <c r="E23" s="158">
        <f t="shared" si="1"/>
        <v>16812</v>
      </c>
      <c r="F23" s="158">
        <f t="shared" si="1"/>
        <v>16979</v>
      </c>
      <c r="G23" s="158">
        <f t="shared" si="1"/>
        <v>14980</v>
      </c>
      <c r="H23" s="158">
        <f t="shared" si="1"/>
        <v>14427</v>
      </c>
      <c r="I23" s="158">
        <f t="shared" si="1"/>
        <v>7726</v>
      </c>
      <c r="J23" s="158">
        <f t="shared" si="1"/>
        <v>7301</v>
      </c>
      <c r="K23" s="158">
        <f t="shared" si="1"/>
        <v>8236</v>
      </c>
      <c r="L23" s="158">
        <f t="shared" si="1"/>
        <v>7900</v>
      </c>
      <c r="M23" s="158">
        <f t="shared" si="1"/>
        <v>9945</v>
      </c>
      <c r="N23" s="158">
        <f t="shared" si="1"/>
        <v>9674</v>
      </c>
      <c r="O23" s="158">
        <f t="shared" si="1"/>
        <v>9200</v>
      </c>
      <c r="P23" s="158">
        <f t="shared" si="1"/>
        <v>8345</v>
      </c>
      <c r="Q23" s="158">
        <f>SUM(C23:P23)</f>
        <v>182654</v>
      </c>
      <c r="R23" s="141"/>
    </row>
    <row r="24" spans="1:18" ht="15.75">
      <c r="A24" s="23" t="s">
        <v>88</v>
      </c>
      <c r="B24" s="82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8" ht="15.75">
      <c r="A25" s="23" t="s">
        <v>98</v>
      </c>
      <c r="B25" s="8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26"/>
    </row>
    <row r="26" spans="1:18" ht="15.75">
      <c r="A26" s="23"/>
      <c r="B26" s="82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26" t="s">
        <v>97</v>
      </c>
    </row>
    <row r="27" spans="1:18" ht="15.75">
      <c r="A27" s="11"/>
      <c r="B27" s="82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27" t="s">
        <v>89</v>
      </c>
    </row>
    <row r="28" spans="1:18" ht="15.75">
      <c r="A28" s="11"/>
      <c r="B28" s="82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27" t="s">
        <v>90</v>
      </c>
    </row>
    <row r="29" spans="1:18" ht="15.75">
      <c r="A29" s="11"/>
      <c r="B29" s="82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26"/>
    </row>
    <row r="30" spans="1:18" ht="15.75">
      <c r="A30" s="11"/>
      <c r="B30" s="82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26"/>
    </row>
    <row r="31" spans="1:18" ht="15.75">
      <c r="A31" s="11"/>
      <c r="B31" s="82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26"/>
    </row>
    <row r="32" spans="1:18" ht="15.75">
      <c r="A32" s="11"/>
      <c r="B32" s="82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28" t="s">
        <v>91</v>
      </c>
    </row>
    <row r="33" spans="1:14" ht="15.75">
      <c r="A33" s="11"/>
      <c r="B33" s="82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26" t="s">
        <v>92</v>
      </c>
    </row>
    <row r="34" spans="1:14" ht="15.75">
      <c r="A34" s="11"/>
      <c r="B34" s="82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26" t="s">
        <v>93</v>
      </c>
    </row>
  </sheetData>
  <mergeCells count="14">
    <mergeCell ref="A23:B23"/>
    <mergeCell ref="A1:Q1"/>
    <mergeCell ref="A2:Q2"/>
    <mergeCell ref="B4:B6"/>
    <mergeCell ref="A4:A6"/>
    <mergeCell ref="Q4:Q6"/>
    <mergeCell ref="O5:P5"/>
    <mergeCell ref="C4:P4"/>
    <mergeCell ref="C5:D5"/>
    <mergeCell ref="E5:F5"/>
    <mergeCell ref="G5:H5"/>
    <mergeCell ref="I5:J5"/>
    <mergeCell ref="K5:L5"/>
    <mergeCell ref="M5:N5"/>
  </mergeCells>
  <pageMargins left="0.7" right="0.7" top="0.75" bottom="0.75" header="0.3" footer="0.3"/>
  <pageSetup scale="70" orientation="landscape" horizontalDpi="4294967293" verticalDpi="0" r:id="rId1"/>
  <headerFooter>
    <oddFooter>&amp;R18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Q29"/>
  <sheetViews>
    <sheetView view="pageLayout" topLeftCell="D31" workbookViewId="0">
      <selection activeCell="Q18" sqref="A18:Q18"/>
    </sheetView>
  </sheetViews>
  <sheetFormatPr defaultRowHeight="15"/>
  <cols>
    <col min="1" max="1" width="4.7109375" bestFit="1" customWidth="1"/>
    <col min="2" max="2" width="33.85546875" customWidth="1"/>
    <col min="3" max="3" width="13.5703125" customWidth="1"/>
    <col min="4" max="16" width="11.85546875" customWidth="1"/>
    <col min="17" max="17" width="14.42578125" bestFit="1" customWidth="1"/>
  </cols>
  <sheetData>
    <row r="1" spans="1:17" ht="15.75">
      <c r="A1" s="187" t="s">
        <v>105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</row>
    <row r="2" spans="1:17" ht="15.75">
      <c r="A2" s="187" t="s">
        <v>166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</row>
    <row r="3" spans="1:17" ht="18">
      <c r="A3" s="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17" ht="15.75">
      <c r="A4" s="185" t="s">
        <v>9</v>
      </c>
      <c r="B4" s="185" t="s">
        <v>59</v>
      </c>
      <c r="C4" s="162" t="s">
        <v>0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5" t="s">
        <v>94</v>
      </c>
    </row>
    <row r="5" spans="1:17" ht="15.75">
      <c r="A5" s="185"/>
      <c r="B5" s="185"/>
      <c r="C5" s="162" t="s">
        <v>1</v>
      </c>
      <c r="D5" s="164"/>
      <c r="E5" s="162" t="s">
        <v>2</v>
      </c>
      <c r="F5" s="164"/>
      <c r="G5" s="162" t="s">
        <v>114</v>
      </c>
      <c r="H5" s="164"/>
      <c r="I5" s="162" t="s">
        <v>115</v>
      </c>
      <c r="J5" s="164"/>
      <c r="K5" s="162" t="s">
        <v>116</v>
      </c>
      <c r="L5" s="164"/>
      <c r="M5" s="162" t="s">
        <v>6</v>
      </c>
      <c r="N5" s="164"/>
      <c r="O5" s="162" t="s">
        <v>117</v>
      </c>
      <c r="P5" s="163"/>
      <c r="Q5" s="188"/>
    </row>
    <row r="6" spans="1:17" ht="15.75">
      <c r="A6" s="185"/>
      <c r="B6" s="185"/>
      <c r="C6" s="63" t="s">
        <v>11</v>
      </c>
      <c r="D6" s="63" t="s">
        <v>12</v>
      </c>
      <c r="E6" s="63" t="s">
        <v>11</v>
      </c>
      <c r="F6" s="63" t="s">
        <v>12</v>
      </c>
      <c r="G6" s="63" t="s">
        <v>11</v>
      </c>
      <c r="H6" s="63" t="s">
        <v>12</v>
      </c>
      <c r="I6" s="63" t="s">
        <v>11</v>
      </c>
      <c r="J6" s="63" t="s">
        <v>12</v>
      </c>
      <c r="K6" s="63" t="s">
        <v>11</v>
      </c>
      <c r="L6" s="63" t="s">
        <v>12</v>
      </c>
      <c r="M6" s="63" t="s">
        <v>11</v>
      </c>
      <c r="N6" s="63" t="s">
        <v>12</v>
      </c>
      <c r="O6" s="63" t="s">
        <v>11</v>
      </c>
      <c r="P6" s="59" t="s">
        <v>12</v>
      </c>
      <c r="Q6" s="166"/>
    </row>
    <row r="7" spans="1:17" ht="15.75">
      <c r="A7" s="32">
        <v>1</v>
      </c>
      <c r="B7" s="33" t="s">
        <v>60</v>
      </c>
      <c r="C7" s="111">
        <v>7594</v>
      </c>
      <c r="D7" s="111">
        <v>6746</v>
      </c>
      <c r="E7" s="111">
        <v>4511</v>
      </c>
      <c r="F7" s="18">
        <v>4122</v>
      </c>
      <c r="G7" s="18">
        <v>4432</v>
      </c>
      <c r="H7" s="18">
        <v>3879</v>
      </c>
      <c r="I7" s="18">
        <v>2056</v>
      </c>
      <c r="J7" s="18">
        <v>1815</v>
      </c>
      <c r="K7" s="18">
        <v>2371</v>
      </c>
      <c r="L7" s="18">
        <v>2099</v>
      </c>
      <c r="M7" s="18">
        <v>2777</v>
      </c>
      <c r="N7" s="18">
        <v>2560</v>
      </c>
      <c r="O7" s="18">
        <v>2704</v>
      </c>
      <c r="P7" s="18">
        <v>2351</v>
      </c>
      <c r="Q7" s="35">
        <f>SUM(C7:P7)</f>
        <v>50017</v>
      </c>
    </row>
    <row r="8" spans="1:17" ht="15.75">
      <c r="A8" s="32">
        <v>2</v>
      </c>
      <c r="B8" s="33" t="s">
        <v>61</v>
      </c>
      <c r="C8" s="111">
        <v>678</v>
      </c>
      <c r="D8" s="111">
        <v>658</v>
      </c>
      <c r="E8" s="111">
        <v>529</v>
      </c>
      <c r="F8" s="18">
        <v>849</v>
      </c>
      <c r="G8" s="18">
        <v>187</v>
      </c>
      <c r="H8" s="18">
        <v>288</v>
      </c>
      <c r="I8" s="18">
        <v>122</v>
      </c>
      <c r="J8" s="18">
        <v>144</v>
      </c>
      <c r="K8" s="18">
        <v>99</v>
      </c>
      <c r="L8" s="18">
        <v>68</v>
      </c>
      <c r="M8" s="18">
        <v>169</v>
      </c>
      <c r="N8" s="18">
        <v>249</v>
      </c>
      <c r="O8" s="18">
        <v>203</v>
      </c>
      <c r="P8" s="18">
        <v>100</v>
      </c>
      <c r="Q8" s="35">
        <f t="shared" ref="Q8:Q17" si="0">SUM(C8:P8)</f>
        <v>4343</v>
      </c>
    </row>
    <row r="9" spans="1:17" ht="15.75">
      <c r="A9" s="32">
        <v>3</v>
      </c>
      <c r="B9" s="33" t="s">
        <v>62</v>
      </c>
      <c r="C9" s="111">
        <v>43</v>
      </c>
      <c r="D9" s="111">
        <v>123</v>
      </c>
      <c r="E9" s="111">
        <v>38</v>
      </c>
      <c r="F9" s="18">
        <v>119</v>
      </c>
      <c r="G9" s="18">
        <v>16</v>
      </c>
      <c r="H9" s="18">
        <v>46</v>
      </c>
      <c r="I9" s="18">
        <v>13</v>
      </c>
      <c r="J9" s="18">
        <v>57</v>
      </c>
      <c r="K9" s="18">
        <v>10</v>
      </c>
      <c r="L9" s="18">
        <v>37</v>
      </c>
      <c r="M9" s="18">
        <v>6</v>
      </c>
      <c r="N9" s="18">
        <v>48</v>
      </c>
      <c r="O9" s="18">
        <v>13</v>
      </c>
      <c r="P9" s="18">
        <v>51</v>
      </c>
      <c r="Q9" s="35">
        <f t="shared" si="0"/>
        <v>620</v>
      </c>
    </row>
    <row r="10" spans="1:17" ht="15.75">
      <c r="A10" s="32">
        <v>4</v>
      </c>
      <c r="B10" s="33" t="s">
        <v>63</v>
      </c>
      <c r="C10" s="111">
        <v>5754</v>
      </c>
      <c r="D10" s="111">
        <v>1356</v>
      </c>
      <c r="E10" s="111">
        <v>4424</v>
      </c>
      <c r="F10" s="18">
        <v>1112</v>
      </c>
      <c r="G10" s="18">
        <v>2613</v>
      </c>
      <c r="H10" s="18">
        <v>515</v>
      </c>
      <c r="I10" s="18">
        <v>1535</v>
      </c>
      <c r="J10" s="18">
        <v>297</v>
      </c>
      <c r="K10" s="18">
        <v>2164</v>
      </c>
      <c r="L10" s="18">
        <v>404</v>
      </c>
      <c r="M10" s="18">
        <v>1723</v>
      </c>
      <c r="N10" s="18">
        <v>415</v>
      </c>
      <c r="O10" s="18">
        <v>2252</v>
      </c>
      <c r="P10" s="18">
        <v>536</v>
      </c>
      <c r="Q10" s="35">
        <f t="shared" si="0"/>
        <v>25100</v>
      </c>
    </row>
    <row r="11" spans="1:17" ht="15.75">
      <c r="A11" s="32">
        <v>5</v>
      </c>
      <c r="B11" s="33" t="s">
        <v>64</v>
      </c>
      <c r="C11" s="111">
        <v>6512</v>
      </c>
      <c r="D11" s="111">
        <v>1259</v>
      </c>
      <c r="E11" s="111">
        <v>3459</v>
      </c>
      <c r="F11" s="18">
        <v>410</v>
      </c>
      <c r="G11" s="18">
        <v>4587</v>
      </c>
      <c r="H11" s="18">
        <v>597</v>
      </c>
      <c r="I11" s="18">
        <v>2154</v>
      </c>
      <c r="J11" s="18">
        <v>359</v>
      </c>
      <c r="K11" s="18">
        <v>1730</v>
      </c>
      <c r="L11" s="18">
        <v>418</v>
      </c>
      <c r="M11" s="18">
        <v>3054</v>
      </c>
      <c r="N11" s="18">
        <v>325</v>
      </c>
      <c r="O11" s="18">
        <v>2265</v>
      </c>
      <c r="P11" s="18">
        <v>337</v>
      </c>
      <c r="Q11" s="35">
        <f t="shared" si="0"/>
        <v>27466</v>
      </c>
    </row>
    <row r="12" spans="1:17" ht="15.75">
      <c r="A12" s="32">
        <v>6</v>
      </c>
      <c r="B12" s="33" t="s">
        <v>65</v>
      </c>
      <c r="C12" s="111">
        <v>3</v>
      </c>
      <c r="D12" s="111">
        <v>1</v>
      </c>
      <c r="E12" s="111">
        <v>4</v>
      </c>
      <c r="F12" s="18">
        <v>0</v>
      </c>
      <c r="G12" s="18">
        <v>2</v>
      </c>
      <c r="H12" s="18">
        <v>0</v>
      </c>
      <c r="I12" s="18">
        <v>1</v>
      </c>
      <c r="J12" s="18">
        <v>0</v>
      </c>
      <c r="K12" s="18">
        <v>1</v>
      </c>
      <c r="L12" s="18">
        <v>0</v>
      </c>
      <c r="M12" s="18">
        <v>0</v>
      </c>
      <c r="N12" s="18">
        <v>1</v>
      </c>
      <c r="O12" s="18">
        <v>2</v>
      </c>
      <c r="P12" s="18">
        <v>0</v>
      </c>
      <c r="Q12" s="35">
        <f t="shared" si="0"/>
        <v>15</v>
      </c>
    </row>
    <row r="13" spans="1:17" ht="15.75">
      <c r="A13" s="32">
        <v>7</v>
      </c>
      <c r="B13" s="33" t="s">
        <v>66</v>
      </c>
      <c r="C13" s="111">
        <v>7</v>
      </c>
      <c r="D13" s="111">
        <v>0</v>
      </c>
      <c r="E13" s="111">
        <v>1</v>
      </c>
      <c r="F13" s="18">
        <v>1</v>
      </c>
      <c r="G13" s="18">
        <v>4</v>
      </c>
      <c r="H13" s="18">
        <v>0</v>
      </c>
      <c r="I13" s="18">
        <v>1</v>
      </c>
      <c r="J13" s="18">
        <v>1</v>
      </c>
      <c r="K13" s="18">
        <v>1</v>
      </c>
      <c r="L13" s="18">
        <v>0</v>
      </c>
      <c r="M13" s="18">
        <v>4</v>
      </c>
      <c r="N13" s="18">
        <v>0</v>
      </c>
      <c r="O13" s="107">
        <v>0</v>
      </c>
      <c r="P13" s="107">
        <v>0</v>
      </c>
      <c r="Q13" s="35">
        <f t="shared" si="0"/>
        <v>20</v>
      </c>
    </row>
    <row r="14" spans="1:17" ht="15.75">
      <c r="A14" s="32">
        <v>8</v>
      </c>
      <c r="B14" s="33" t="s">
        <v>67</v>
      </c>
      <c r="C14" s="111">
        <v>5519</v>
      </c>
      <c r="D14" s="111">
        <v>4795</v>
      </c>
      <c r="E14" s="111">
        <v>3693</v>
      </c>
      <c r="F14" s="18">
        <v>3365</v>
      </c>
      <c r="G14" s="18">
        <v>3100</v>
      </c>
      <c r="H14" s="18">
        <v>2669</v>
      </c>
      <c r="I14" s="18">
        <v>1832</v>
      </c>
      <c r="J14" s="18">
        <v>1414</v>
      </c>
      <c r="K14" s="18">
        <v>1846</v>
      </c>
      <c r="L14" s="18">
        <v>1532</v>
      </c>
      <c r="M14" s="18">
        <v>2183</v>
      </c>
      <c r="N14" s="18">
        <v>1941</v>
      </c>
      <c r="O14" s="18">
        <v>1737</v>
      </c>
      <c r="P14" s="18">
        <v>1509</v>
      </c>
      <c r="Q14" s="35">
        <f t="shared" si="0"/>
        <v>37135</v>
      </c>
    </row>
    <row r="15" spans="1:17" ht="15.75">
      <c r="A15" s="32">
        <v>9</v>
      </c>
      <c r="B15" s="33" t="s">
        <v>68</v>
      </c>
      <c r="C15" s="111">
        <v>4</v>
      </c>
      <c r="D15" s="111">
        <v>84</v>
      </c>
      <c r="E15" s="111">
        <v>12</v>
      </c>
      <c r="F15" s="18">
        <v>85</v>
      </c>
      <c r="G15" s="18">
        <v>2</v>
      </c>
      <c r="H15" s="18">
        <v>39</v>
      </c>
      <c r="I15" s="18">
        <v>0</v>
      </c>
      <c r="J15" s="18">
        <v>34</v>
      </c>
      <c r="K15" s="18">
        <v>2</v>
      </c>
      <c r="L15" s="18">
        <v>27</v>
      </c>
      <c r="M15" s="18">
        <v>4</v>
      </c>
      <c r="N15" s="18">
        <v>20</v>
      </c>
      <c r="O15" s="18">
        <v>7</v>
      </c>
      <c r="P15" s="18">
        <v>24</v>
      </c>
      <c r="Q15" s="35">
        <f t="shared" si="0"/>
        <v>344</v>
      </c>
    </row>
    <row r="16" spans="1:17" ht="15.75">
      <c r="A16" s="32">
        <v>10</v>
      </c>
      <c r="B16" s="33" t="s">
        <v>69</v>
      </c>
      <c r="C16" s="111">
        <v>56</v>
      </c>
      <c r="D16" s="111">
        <v>24</v>
      </c>
      <c r="E16" s="111">
        <v>137</v>
      </c>
      <c r="F16" s="18">
        <v>130</v>
      </c>
      <c r="G16" s="18">
        <v>34</v>
      </c>
      <c r="H16" s="18">
        <v>29</v>
      </c>
      <c r="I16" s="18">
        <v>10</v>
      </c>
      <c r="J16" s="18">
        <v>10</v>
      </c>
      <c r="K16" s="18">
        <v>11</v>
      </c>
      <c r="L16" s="18">
        <v>1</v>
      </c>
      <c r="M16" s="18">
        <v>25</v>
      </c>
      <c r="N16" s="18">
        <v>13</v>
      </c>
      <c r="O16" s="18">
        <v>8</v>
      </c>
      <c r="P16" s="18">
        <v>1</v>
      </c>
      <c r="Q16" s="35">
        <f t="shared" si="0"/>
        <v>489</v>
      </c>
    </row>
    <row r="17" spans="1:17" ht="15.75">
      <c r="A17" s="32">
        <v>11</v>
      </c>
      <c r="B17" s="33" t="s">
        <v>70</v>
      </c>
      <c r="C17" s="111">
        <v>7</v>
      </c>
      <c r="D17" s="111">
        <v>9906</v>
      </c>
      <c r="E17" s="111">
        <v>4</v>
      </c>
      <c r="F17" s="18">
        <v>6786</v>
      </c>
      <c r="G17" s="18">
        <v>3</v>
      </c>
      <c r="H17" s="18">
        <v>6365</v>
      </c>
      <c r="I17" s="18">
        <v>2</v>
      </c>
      <c r="J17" s="18">
        <v>3170</v>
      </c>
      <c r="K17" s="18">
        <v>1</v>
      </c>
      <c r="L17" s="18">
        <v>3314</v>
      </c>
      <c r="M17" s="18">
        <v>0</v>
      </c>
      <c r="N17" s="18">
        <v>4102</v>
      </c>
      <c r="O17" s="18">
        <v>9</v>
      </c>
      <c r="P17" s="18">
        <v>3436</v>
      </c>
      <c r="Q17" s="35">
        <f t="shared" si="0"/>
        <v>37105</v>
      </c>
    </row>
    <row r="18" spans="1:17" s="36" customFormat="1" ht="15.75">
      <c r="A18" s="190" t="s">
        <v>8</v>
      </c>
      <c r="B18" s="190"/>
      <c r="C18" s="157">
        <f>SUM(C7:C17)</f>
        <v>26177</v>
      </c>
      <c r="D18" s="157">
        <f t="shared" ref="D18:P18" si="1">SUM(D7:D17)</f>
        <v>24952</v>
      </c>
      <c r="E18" s="157">
        <f t="shared" si="1"/>
        <v>16812</v>
      </c>
      <c r="F18" s="157">
        <f t="shared" si="1"/>
        <v>16979</v>
      </c>
      <c r="G18" s="157">
        <f t="shared" si="1"/>
        <v>14980</v>
      </c>
      <c r="H18" s="157">
        <f t="shared" si="1"/>
        <v>14427</v>
      </c>
      <c r="I18" s="157">
        <f t="shared" si="1"/>
        <v>7726</v>
      </c>
      <c r="J18" s="157">
        <f t="shared" si="1"/>
        <v>7301</v>
      </c>
      <c r="K18" s="157">
        <f t="shared" si="1"/>
        <v>8236</v>
      </c>
      <c r="L18" s="157">
        <f t="shared" si="1"/>
        <v>7900</v>
      </c>
      <c r="M18" s="157">
        <f t="shared" si="1"/>
        <v>9945</v>
      </c>
      <c r="N18" s="157">
        <f t="shared" si="1"/>
        <v>9674</v>
      </c>
      <c r="O18" s="157">
        <f t="shared" si="1"/>
        <v>9200</v>
      </c>
      <c r="P18" s="157">
        <f t="shared" si="1"/>
        <v>8345</v>
      </c>
      <c r="Q18" s="157">
        <f>SUM(Q7:Q17)</f>
        <v>182654</v>
      </c>
    </row>
    <row r="19" spans="1:17" ht="15.75">
      <c r="A19" s="23" t="s">
        <v>88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4"/>
      <c r="O19" s="84"/>
      <c r="P19" s="80"/>
    </row>
    <row r="20" spans="1:17" ht="15.75">
      <c r="A20" s="23" t="s">
        <v>98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4"/>
      <c r="O20" s="84"/>
      <c r="P20" s="80"/>
    </row>
    <row r="21" spans="1:17" ht="15.7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26" t="s">
        <v>97</v>
      </c>
    </row>
    <row r="22" spans="1:17" ht="15.7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27" t="s">
        <v>89</v>
      </c>
    </row>
    <row r="23" spans="1:17" ht="15.7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27" t="s">
        <v>90</v>
      </c>
    </row>
    <row r="24" spans="1:17" ht="15.7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26"/>
    </row>
    <row r="25" spans="1:17" ht="15.7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26"/>
    </row>
    <row r="26" spans="1:17" ht="15.7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26"/>
    </row>
    <row r="27" spans="1:17" ht="15.7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28" t="s">
        <v>91</v>
      </c>
    </row>
    <row r="28" spans="1:17" ht="15.7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26" t="s">
        <v>92</v>
      </c>
    </row>
    <row r="29" spans="1:17" ht="15.7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26" t="s">
        <v>93</v>
      </c>
    </row>
  </sheetData>
  <mergeCells count="14">
    <mergeCell ref="Q4:Q6"/>
    <mergeCell ref="A1:Q1"/>
    <mergeCell ref="A2:Q2"/>
    <mergeCell ref="A18:B18"/>
    <mergeCell ref="A4:A6"/>
    <mergeCell ref="B4:B6"/>
    <mergeCell ref="C5:D5"/>
    <mergeCell ref="C4:P4"/>
    <mergeCell ref="E5:F5"/>
    <mergeCell ref="G5:H5"/>
    <mergeCell ref="I5:J5"/>
    <mergeCell ref="K5:L5"/>
    <mergeCell ref="M5:N5"/>
    <mergeCell ref="O5:P5"/>
  </mergeCells>
  <pageMargins left="0.7" right="0.7" top="0.75" bottom="0.75" header="0.3" footer="0.3"/>
  <pageSetup paperSize="9" scale="55" orientation="landscape" horizontalDpi="0" verticalDpi="0" r:id="rId1"/>
  <headerFooter>
    <oddFooter>&amp;R19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O34"/>
  <sheetViews>
    <sheetView view="pageLayout" workbookViewId="0">
      <selection activeCell="A12" sqref="A12:N12"/>
    </sheetView>
  </sheetViews>
  <sheetFormatPr defaultRowHeight="15"/>
  <cols>
    <col min="1" max="1" width="4.5703125" customWidth="1"/>
    <col min="2" max="2" width="33" customWidth="1"/>
    <col min="3" max="3" width="16.5703125" customWidth="1"/>
    <col min="4" max="6" width="13.42578125" customWidth="1"/>
    <col min="7" max="7" width="13.85546875" customWidth="1"/>
    <col min="8" max="8" width="13.42578125" customWidth="1"/>
    <col min="9" max="9" width="11.28515625" customWidth="1"/>
    <col min="10" max="10" width="13.42578125" customWidth="1"/>
    <col min="11" max="11" width="14.140625" customWidth="1"/>
    <col min="12" max="12" width="16.42578125" customWidth="1"/>
    <col min="13" max="13" width="13.42578125" customWidth="1"/>
    <col min="14" max="14" width="18.42578125" customWidth="1"/>
    <col min="15" max="15" width="17.7109375" customWidth="1"/>
  </cols>
  <sheetData>
    <row r="1" spans="1:15" ht="18">
      <c r="A1" s="176" t="s">
        <v>105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</row>
    <row r="2" spans="1:15" ht="18">
      <c r="A2" s="176" t="s">
        <v>174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</row>
    <row r="4" spans="1:15" s="76" customFormat="1" ht="36">
      <c r="A4" s="152" t="s">
        <v>9</v>
      </c>
      <c r="B4" s="152" t="s">
        <v>0</v>
      </c>
      <c r="C4" s="151" t="s">
        <v>165</v>
      </c>
      <c r="D4" s="149" t="s">
        <v>167</v>
      </c>
      <c r="E4" s="149" t="s">
        <v>168</v>
      </c>
      <c r="F4" s="149" t="s">
        <v>169</v>
      </c>
      <c r="G4" s="149" t="s">
        <v>170</v>
      </c>
      <c r="H4" s="149" t="s">
        <v>171</v>
      </c>
      <c r="I4" s="151" t="s">
        <v>221</v>
      </c>
      <c r="J4" s="149" t="s">
        <v>172</v>
      </c>
      <c r="K4" s="151" t="s">
        <v>222</v>
      </c>
      <c r="L4" s="149" t="s">
        <v>173</v>
      </c>
      <c r="M4" s="149" t="s">
        <v>70</v>
      </c>
      <c r="N4" s="151" t="s">
        <v>32</v>
      </c>
    </row>
    <row r="5" spans="1:15" ht="15.75">
      <c r="A5" s="34">
        <v>1</v>
      </c>
      <c r="B5" s="113" t="s">
        <v>1</v>
      </c>
      <c r="C5" s="18">
        <v>14211</v>
      </c>
      <c r="D5" s="18">
        <v>0</v>
      </c>
      <c r="E5" s="18">
        <v>11000</v>
      </c>
      <c r="F5" s="18">
        <v>24192</v>
      </c>
      <c r="G5" s="18">
        <v>3</v>
      </c>
      <c r="H5" s="18">
        <v>193</v>
      </c>
      <c r="I5" s="18">
        <v>113</v>
      </c>
      <c r="J5" s="18">
        <v>185</v>
      </c>
      <c r="K5" s="18">
        <v>153</v>
      </c>
      <c r="L5" s="18">
        <v>2</v>
      </c>
      <c r="M5" s="18">
        <v>1077</v>
      </c>
      <c r="N5" s="122">
        <f>SUM(C5:M5)</f>
        <v>51129</v>
      </c>
    </row>
    <row r="6" spans="1:15" ht="15.75">
      <c r="A6" s="34">
        <v>2</v>
      </c>
      <c r="B6" s="33" t="s">
        <v>2</v>
      </c>
      <c r="C6" s="18">
        <v>9939</v>
      </c>
      <c r="D6" s="18">
        <v>0</v>
      </c>
      <c r="E6" s="18">
        <v>7185</v>
      </c>
      <c r="F6" s="18">
        <v>15183</v>
      </c>
      <c r="G6" s="18">
        <v>2</v>
      </c>
      <c r="H6" s="18">
        <v>172</v>
      </c>
      <c r="I6" s="18">
        <v>99</v>
      </c>
      <c r="J6" s="18">
        <v>269</v>
      </c>
      <c r="K6" s="18">
        <v>187</v>
      </c>
      <c r="L6" s="18">
        <v>0</v>
      </c>
      <c r="M6" s="18">
        <v>755</v>
      </c>
      <c r="N6" s="35">
        <f t="shared" ref="N6:N12" si="0">SUM(C6:M6)</f>
        <v>33791</v>
      </c>
    </row>
    <row r="7" spans="1:15" ht="15.75">
      <c r="A7" s="34">
        <v>3</v>
      </c>
      <c r="B7" s="33" t="s">
        <v>3</v>
      </c>
      <c r="C7" s="18">
        <v>8429</v>
      </c>
      <c r="D7" s="18">
        <v>0</v>
      </c>
      <c r="E7" s="18">
        <v>6237</v>
      </c>
      <c r="F7" s="18">
        <v>13813</v>
      </c>
      <c r="G7" s="18">
        <v>3</v>
      </c>
      <c r="H7" s="18">
        <v>175</v>
      </c>
      <c r="I7" s="18">
        <v>67</v>
      </c>
      <c r="J7" s="18">
        <v>138</v>
      </c>
      <c r="K7" s="18">
        <v>70</v>
      </c>
      <c r="L7" s="18">
        <v>0</v>
      </c>
      <c r="M7" s="18">
        <v>475</v>
      </c>
      <c r="N7" s="35">
        <f t="shared" si="0"/>
        <v>29407</v>
      </c>
    </row>
    <row r="8" spans="1:15" ht="15.75">
      <c r="A8" s="34">
        <v>4</v>
      </c>
      <c r="B8" s="33" t="s">
        <v>4</v>
      </c>
      <c r="C8" s="18">
        <v>4366</v>
      </c>
      <c r="D8" s="18">
        <v>0</v>
      </c>
      <c r="E8" s="18">
        <v>3321</v>
      </c>
      <c r="F8" s="18">
        <v>6898</v>
      </c>
      <c r="G8" s="18">
        <v>2</v>
      </c>
      <c r="H8" s="18">
        <v>37</v>
      </c>
      <c r="I8" s="18">
        <v>25</v>
      </c>
      <c r="J8" s="18">
        <v>50</v>
      </c>
      <c r="K8" s="18">
        <v>47</v>
      </c>
      <c r="L8" s="18">
        <v>0</v>
      </c>
      <c r="M8" s="18">
        <v>281</v>
      </c>
      <c r="N8" s="35">
        <f t="shared" si="0"/>
        <v>15027</v>
      </c>
    </row>
    <row r="9" spans="1:15" ht="15.75">
      <c r="A9" s="34">
        <v>5</v>
      </c>
      <c r="B9" s="33" t="s">
        <v>5</v>
      </c>
      <c r="C9" s="18">
        <v>4505</v>
      </c>
      <c r="D9" s="18">
        <v>0</v>
      </c>
      <c r="E9" s="18">
        <v>3570</v>
      </c>
      <c r="F9" s="18">
        <v>7522</v>
      </c>
      <c r="G9" s="18">
        <v>1</v>
      </c>
      <c r="H9" s="18">
        <v>41</v>
      </c>
      <c r="I9" s="18">
        <v>24</v>
      </c>
      <c r="J9" s="18">
        <v>95</v>
      </c>
      <c r="K9" s="18">
        <v>43</v>
      </c>
      <c r="L9" s="18">
        <v>0</v>
      </c>
      <c r="M9" s="18">
        <v>335</v>
      </c>
      <c r="N9" s="35">
        <f t="shared" si="0"/>
        <v>16136</v>
      </c>
    </row>
    <row r="10" spans="1:15" ht="15.75">
      <c r="A10" s="34">
        <v>6</v>
      </c>
      <c r="B10" s="33" t="s">
        <v>6</v>
      </c>
      <c r="C10" s="18">
        <v>5436</v>
      </c>
      <c r="D10" s="18">
        <v>0</v>
      </c>
      <c r="E10" s="18">
        <v>4256</v>
      </c>
      <c r="F10" s="18">
        <v>9310</v>
      </c>
      <c r="G10" s="18">
        <v>0</v>
      </c>
      <c r="H10" s="18">
        <v>88</v>
      </c>
      <c r="I10" s="18">
        <v>38</v>
      </c>
      <c r="J10" s="18">
        <v>75</v>
      </c>
      <c r="K10" s="18">
        <v>52</v>
      </c>
      <c r="L10" s="18">
        <v>1</v>
      </c>
      <c r="M10" s="18">
        <v>363</v>
      </c>
      <c r="N10" s="35">
        <f t="shared" si="0"/>
        <v>19619</v>
      </c>
    </row>
    <row r="11" spans="1:15" ht="15.75">
      <c r="A11" s="34">
        <v>7</v>
      </c>
      <c r="B11" s="33" t="s">
        <v>7</v>
      </c>
      <c r="C11" s="18">
        <v>5049</v>
      </c>
      <c r="D11" s="18">
        <v>0</v>
      </c>
      <c r="E11" s="18">
        <v>3897</v>
      </c>
      <c r="F11" s="18">
        <v>8112</v>
      </c>
      <c r="G11" s="18">
        <v>1</v>
      </c>
      <c r="H11" s="18">
        <v>44</v>
      </c>
      <c r="I11" s="18">
        <v>42</v>
      </c>
      <c r="J11" s="18">
        <v>38</v>
      </c>
      <c r="K11" s="18">
        <v>52</v>
      </c>
      <c r="L11" s="18">
        <v>0</v>
      </c>
      <c r="M11" s="18">
        <v>310</v>
      </c>
      <c r="N11" s="35">
        <f t="shared" si="0"/>
        <v>17545</v>
      </c>
    </row>
    <row r="12" spans="1:15" ht="15.75">
      <c r="A12" s="183" t="s">
        <v>8</v>
      </c>
      <c r="B12" s="183"/>
      <c r="C12" s="153">
        <f>SUM(C5:C11)</f>
        <v>51935</v>
      </c>
      <c r="D12" s="153">
        <f t="shared" ref="D12:M12" si="1">SUM(D5:D11)</f>
        <v>0</v>
      </c>
      <c r="E12" s="153">
        <f t="shared" si="1"/>
        <v>39466</v>
      </c>
      <c r="F12" s="153">
        <f t="shared" si="1"/>
        <v>85030</v>
      </c>
      <c r="G12" s="153">
        <f t="shared" si="1"/>
        <v>12</v>
      </c>
      <c r="H12" s="153">
        <f t="shared" si="1"/>
        <v>750</v>
      </c>
      <c r="I12" s="153">
        <f t="shared" si="1"/>
        <v>408</v>
      </c>
      <c r="J12" s="153">
        <f t="shared" si="1"/>
        <v>850</v>
      </c>
      <c r="K12" s="153">
        <f t="shared" si="1"/>
        <v>604</v>
      </c>
      <c r="L12" s="153">
        <f t="shared" si="1"/>
        <v>3</v>
      </c>
      <c r="M12" s="153">
        <f t="shared" si="1"/>
        <v>3596</v>
      </c>
      <c r="N12" s="153">
        <f t="shared" si="0"/>
        <v>182654</v>
      </c>
    </row>
    <row r="13" spans="1:15" ht="15.75">
      <c r="A13" s="23" t="s">
        <v>88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4"/>
      <c r="O13" s="80"/>
    </row>
    <row r="14" spans="1:15" ht="15.75">
      <c r="A14" s="23" t="s">
        <v>98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4"/>
      <c r="O14" s="80"/>
    </row>
    <row r="15" spans="1:15" ht="15.75">
      <c r="L15" s="26" t="s">
        <v>97</v>
      </c>
    </row>
    <row r="16" spans="1:15" ht="15.75">
      <c r="L16" s="27" t="s">
        <v>89</v>
      </c>
    </row>
    <row r="17" spans="12:12" ht="15.75">
      <c r="L17" s="27" t="s">
        <v>90</v>
      </c>
    </row>
    <row r="18" spans="12:12" ht="15.75">
      <c r="L18" s="26"/>
    </row>
    <row r="19" spans="12:12" ht="15.75">
      <c r="L19" s="26"/>
    </row>
    <row r="20" spans="12:12" ht="15.75">
      <c r="L20" s="26"/>
    </row>
    <row r="21" spans="12:12" ht="15.75">
      <c r="L21" s="28" t="s">
        <v>91</v>
      </c>
    </row>
    <row r="22" spans="12:12" ht="15.75">
      <c r="L22" s="26" t="s">
        <v>92</v>
      </c>
    </row>
    <row r="23" spans="12:12" ht="15.75">
      <c r="L23" s="26" t="s">
        <v>93</v>
      </c>
    </row>
    <row r="34" spans="1:12">
      <c r="A34" s="112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</row>
  </sheetData>
  <mergeCells count="3">
    <mergeCell ref="A12:B12"/>
    <mergeCell ref="A1:N1"/>
    <mergeCell ref="A2:N2"/>
  </mergeCells>
  <pageMargins left="0.7" right="0.7" top="0.75" bottom="0.75" header="0.3" footer="0.3"/>
  <pageSetup paperSize="9" scale="60" orientation="landscape" horizontalDpi="0" verticalDpi="0" r:id="rId1"/>
  <headerFooter>
    <oddFooter>&amp;R20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I24"/>
  <sheetViews>
    <sheetView view="pageLayout" topLeftCell="A39" workbookViewId="0">
      <selection activeCell="A13" sqref="A13:H13"/>
    </sheetView>
  </sheetViews>
  <sheetFormatPr defaultRowHeight="15"/>
  <cols>
    <col min="1" max="1" width="4.85546875" customWidth="1"/>
    <col min="2" max="2" width="33" customWidth="1"/>
    <col min="3" max="8" width="20.140625" customWidth="1"/>
    <col min="9" max="9" width="17.7109375" customWidth="1"/>
  </cols>
  <sheetData>
    <row r="1" spans="1:9" ht="18">
      <c r="A1" s="176" t="s">
        <v>105</v>
      </c>
      <c r="B1" s="176"/>
      <c r="C1" s="176"/>
      <c r="D1" s="176"/>
      <c r="E1" s="176"/>
      <c r="F1" s="176"/>
      <c r="G1" s="176"/>
      <c r="H1" s="176"/>
    </row>
    <row r="2" spans="1:9" ht="18">
      <c r="A2" s="176" t="s">
        <v>175</v>
      </c>
      <c r="B2" s="176"/>
      <c r="C2" s="176"/>
      <c r="D2" s="176"/>
      <c r="E2" s="176"/>
      <c r="F2" s="176"/>
      <c r="G2" s="176"/>
      <c r="H2" s="176"/>
    </row>
    <row r="4" spans="1:9" ht="21" customHeight="1">
      <c r="A4" s="184" t="s">
        <v>9</v>
      </c>
      <c r="B4" s="184" t="s">
        <v>0</v>
      </c>
      <c r="C4" s="191" t="s">
        <v>176</v>
      </c>
      <c r="D4" s="191"/>
      <c r="E4" s="191"/>
      <c r="F4" s="192" t="s">
        <v>177</v>
      </c>
      <c r="G4" s="192"/>
      <c r="H4" s="192"/>
    </row>
    <row r="5" spans="1:9" s="76" customFormat="1" ht="21" customHeight="1">
      <c r="A5" s="184"/>
      <c r="B5" s="184"/>
      <c r="C5" s="86" t="s">
        <v>30</v>
      </c>
      <c r="D5" s="86" t="s">
        <v>31</v>
      </c>
      <c r="E5" s="86" t="s">
        <v>8</v>
      </c>
      <c r="F5" s="85" t="s">
        <v>30</v>
      </c>
      <c r="G5" s="85" t="s">
        <v>31</v>
      </c>
      <c r="H5" s="86" t="s">
        <v>8</v>
      </c>
    </row>
    <row r="6" spans="1:9" ht="15.75">
      <c r="A6" s="34">
        <v>1</v>
      </c>
      <c r="B6" s="33" t="s">
        <v>1</v>
      </c>
      <c r="C6" s="18">
        <v>12069</v>
      </c>
      <c r="D6" s="18">
        <v>2142</v>
      </c>
      <c r="E6" s="35">
        <v>14211</v>
      </c>
      <c r="F6" s="18">
        <v>11332</v>
      </c>
      <c r="G6" s="18">
        <v>1743</v>
      </c>
      <c r="H6" s="35">
        <v>13075</v>
      </c>
    </row>
    <row r="7" spans="1:9" ht="15.75">
      <c r="A7" s="34">
        <v>2</v>
      </c>
      <c r="B7" s="33" t="s">
        <v>2</v>
      </c>
      <c r="C7" s="18">
        <v>7907</v>
      </c>
      <c r="D7" s="18">
        <v>2032</v>
      </c>
      <c r="E7" s="35">
        <v>9939</v>
      </c>
      <c r="F7" s="18">
        <v>7681</v>
      </c>
      <c r="G7" s="18">
        <v>1829</v>
      </c>
      <c r="H7" s="35">
        <v>9510</v>
      </c>
    </row>
    <row r="8" spans="1:9" ht="15.75">
      <c r="A8" s="34">
        <v>3</v>
      </c>
      <c r="B8" s="33" t="s">
        <v>3</v>
      </c>
      <c r="C8" s="18">
        <v>6879</v>
      </c>
      <c r="D8" s="18">
        <v>1550</v>
      </c>
      <c r="E8" s="35">
        <v>8429</v>
      </c>
      <c r="F8" s="18">
        <v>6361</v>
      </c>
      <c r="G8" s="18">
        <v>1290</v>
      </c>
      <c r="H8" s="35">
        <v>7651</v>
      </c>
    </row>
    <row r="9" spans="1:9" ht="15.75">
      <c r="A9" s="34">
        <v>4</v>
      </c>
      <c r="B9" s="33" t="s">
        <v>4</v>
      </c>
      <c r="C9" s="18">
        <v>3610</v>
      </c>
      <c r="D9" s="18">
        <v>756</v>
      </c>
      <c r="E9" s="35">
        <v>4366</v>
      </c>
      <c r="F9" s="18">
        <v>3390</v>
      </c>
      <c r="G9" s="18">
        <v>631</v>
      </c>
      <c r="H9" s="35">
        <v>4021</v>
      </c>
    </row>
    <row r="10" spans="1:9" ht="15.75">
      <c r="A10" s="34">
        <v>5</v>
      </c>
      <c r="B10" s="33" t="s">
        <v>5</v>
      </c>
      <c r="C10" s="18">
        <v>3827</v>
      </c>
      <c r="D10" s="18">
        <v>678</v>
      </c>
      <c r="E10" s="35">
        <v>4505</v>
      </c>
      <c r="F10" s="18">
        <v>3746</v>
      </c>
      <c r="G10" s="18">
        <v>614</v>
      </c>
      <c r="H10" s="35">
        <v>4360</v>
      </c>
    </row>
    <row r="11" spans="1:9" ht="15.75">
      <c r="A11" s="34">
        <v>6</v>
      </c>
      <c r="B11" s="33" t="s">
        <v>6</v>
      </c>
      <c r="C11" s="18">
        <v>4615</v>
      </c>
      <c r="D11" s="18">
        <v>821</v>
      </c>
      <c r="E11" s="35">
        <v>5436</v>
      </c>
      <c r="F11" s="18">
        <v>4448</v>
      </c>
      <c r="G11" s="18">
        <v>690</v>
      </c>
      <c r="H11" s="35">
        <v>5138</v>
      </c>
    </row>
    <row r="12" spans="1:9" ht="15.75">
      <c r="A12" s="34">
        <v>7</v>
      </c>
      <c r="B12" s="33" t="s">
        <v>7</v>
      </c>
      <c r="C12" s="18">
        <v>4462</v>
      </c>
      <c r="D12" s="18">
        <v>587</v>
      </c>
      <c r="E12" s="35">
        <v>5049</v>
      </c>
      <c r="F12" s="18">
        <v>4051</v>
      </c>
      <c r="G12" s="18">
        <v>417</v>
      </c>
      <c r="H12" s="35">
        <v>4468</v>
      </c>
    </row>
    <row r="13" spans="1:9" ht="15.75">
      <c r="A13" s="183" t="s">
        <v>8</v>
      </c>
      <c r="B13" s="183"/>
      <c r="C13" s="153">
        <v>43369</v>
      </c>
      <c r="D13" s="153">
        <v>8566</v>
      </c>
      <c r="E13" s="153">
        <v>51935</v>
      </c>
      <c r="F13" s="153">
        <v>41009</v>
      </c>
      <c r="G13" s="153">
        <v>7214</v>
      </c>
      <c r="H13" s="153">
        <v>48223</v>
      </c>
    </row>
    <row r="14" spans="1:9" ht="15.75">
      <c r="A14" s="23" t="s">
        <v>88</v>
      </c>
      <c r="B14" s="83"/>
      <c r="C14" s="83"/>
      <c r="D14" s="83"/>
      <c r="E14" s="83"/>
      <c r="F14" s="83"/>
      <c r="G14" s="83"/>
      <c r="H14" s="84"/>
      <c r="I14" s="80"/>
    </row>
    <row r="15" spans="1:9" ht="15.75">
      <c r="A15" s="23" t="s">
        <v>98</v>
      </c>
      <c r="B15" s="83"/>
      <c r="C15" s="83"/>
      <c r="D15" s="83"/>
      <c r="E15" s="83"/>
      <c r="F15" s="83"/>
      <c r="G15" s="83"/>
      <c r="H15" s="84"/>
      <c r="I15" s="80"/>
    </row>
    <row r="16" spans="1:9" ht="15.75">
      <c r="F16" s="26" t="s">
        <v>97</v>
      </c>
    </row>
    <row r="17" spans="6:6" ht="15.75">
      <c r="F17" s="27" t="s">
        <v>89</v>
      </c>
    </row>
    <row r="18" spans="6:6" ht="15.75">
      <c r="F18" s="27" t="s">
        <v>90</v>
      </c>
    </row>
    <row r="19" spans="6:6" ht="15.75">
      <c r="F19" s="26"/>
    </row>
    <row r="20" spans="6:6" ht="15.75">
      <c r="F20" s="26"/>
    </row>
    <row r="21" spans="6:6" ht="15.75">
      <c r="F21" s="26"/>
    </row>
    <row r="22" spans="6:6" ht="15.75">
      <c r="F22" s="28" t="s">
        <v>91</v>
      </c>
    </row>
    <row r="23" spans="6:6" ht="15.75">
      <c r="F23" s="26" t="s">
        <v>92</v>
      </c>
    </row>
    <row r="24" spans="6:6" ht="15.75">
      <c r="F24" s="26" t="s">
        <v>93</v>
      </c>
    </row>
  </sheetData>
  <mergeCells count="7">
    <mergeCell ref="C4:E4"/>
    <mergeCell ref="F4:H4"/>
    <mergeCell ref="A13:B13"/>
    <mergeCell ref="A1:H1"/>
    <mergeCell ref="A2:H2"/>
    <mergeCell ref="A4:A5"/>
    <mergeCell ref="B4:B5"/>
  </mergeCells>
  <pageMargins left="0.7" right="0.7" top="0.75" bottom="0.75" header="0.3" footer="0.3"/>
  <pageSetup paperSize="9" scale="80" orientation="landscape" horizontalDpi="0" verticalDpi="0" r:id="rId1"/>
  <headerFooter>
    <oddFooter>&amp;R21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L24"/>
  <sheetViews>
    <sheetView view="pageLayout" workbookViewId="0">
      <selection activeCell="A12" sqref="A12:G12"/>
    </sheetView>
  </sheetViews>
  <sheetFormatPr defaultRowHeight="15"/>
  <cols>
    <col min="2" max="2" width="34.85546875" bestFit="1" customWidth="1"/>
    <col min="3" max="3" width="24.140625" bestFit="1" customWidth="1"/>
    <col min="4" max="4" width="14" bestFit="1" customWidth="1"/>
    <col min="5" max="5" width="14" customWidth="1"/>
    <col min="6" max="6" width="16.5703125" bestFit="1" customWidth="1"/>
  </cols>
  <sheetData>
    <row r="1" spans="1:12" ht="15.75">
      <c r="A1" s="187" t="s">
        <v>103</v>
      </c>
      <c r="B1" s="187"/>
      <c r="C1" s="187"/>
      <c r="D1" s="187"/>
      <c r="E1" s="187"/>
      <c r="F1" s="187"/>
    </row>
    <row r="2" spans="1:12" ht="15.75">
      <c r="A2" s="187" t="s">
        <v>198</v>
      </c>
      <c r="B2" s="187"/>
      <c r="C2" s="187"/>
      <c r="D2" s="187"/>
      <c r="E2" s="187"/>
      <c r="F2" s="187"/>
    </row>
    <row r="3" spans="1:12" ht="15" customHeight="1"/>
    <row r="4" spans="1:12" ht="29.25" customHeight="1">
      <c r="A4" s="41" t="s">
        <v>9</v>
      </c>
      <c r="B4" s="41" t="s">
        <v>0</v>
      </c>
      <c r="C4" s="41" t="s">
        <v>32</v>
      </c>
      <c r="D4" s="41" t="s">
        <v>85</v>
      </c>
      <c r="E4" s="41" t="s">
        <v>102</v>
      </c>
      <c r="F4" s="41" t="s">
        <v>84</v>
      </c>
      <c r="G4" s="41" t="s">
        <v>102</v>
      </c>
    </row>
    <row r="5" spans="1:12" ht="15.75">
      <c r="A5" s="32">
        <v>1</v>
      </c>
      <c r="B5" s="33" t="s">
        <v>1</v>
      </c>
      <c r="C5" s="18">
        <v>51129</v>
      </c>
      <c r="D5" s="9">
        <v>35345</v>
      </c>
      <c r="E5" s="53">
        <f>D5/C5*100</f>
        <v>69.129065696571416</v>
      </c>
      <c r="F5" s="18">
        <v>30160</v>
      </c>
      <c r="G5" s="66">
        <f>F5/D5*100</f>
        <v>85.330315461875799</v>
      </c>
    </row>
    <row r="6" spans="1:12" ht="15.75">
      <c r="A6" s="32">
        <v>2</v>
      </c>
      <c r="B6" s="33" t="s">
        <v>2</v>
      </c>
      <c r="C6" s="18">
        <v>33791</v>
      </c>
      <c r="D6" s="9">
        <v>24311</v>
      </c>
      <c r="E6" s="53">
        <f t="shared" ref="E6:E12" si="0">D6/C6*100</f>
        <v>71.945192506880531</v>
      </c>
      <c r="F6" s="18">
        <v>22612</v>
      </c>
      <c r="G6" s="66">
        <f t="shared" ref="G6:G11" si="1">F6/D6*100</f>
        <v>93.011394019168279</v>
      </c>
    </row>
    <row r="7" spans="1:12" ht="15.75">
      <c r="A7" s="32">
        <v>3</v>
      </c>
      <c r="B7" s="33" t="s">
        <v>3</v>
      </c>
      <c r="C7" s="18">
        <v>29407</v>
      </c>
      <c r="D7" s="9">
        <v>21029</v>
      </c>
      <c r="E7" s="53">
        <f t="shared" si="0"/>
        <v>71.510184649913285</v>
      </c>
      <c r="F7" s="18">
        <v>17697</v>
      </c>
      <c r="G7" s="66">
        <f t="shared" si="1"/>
        <v>84.155214227970902</v>
      </c>
    </row>
    <row r="8" spans="1:12" ht="15.75">
      <c r="A8" s="32">
        <v>4</v>
      </c>
      <c r="B8" s="33" t="s">
        <v>4</v>
      </c>
      <c r="C8" s="18">
        <v>15027</v>
      </c>
      <c r="D8" s="9">
        <v>10488</v>
      </c>
      <c r="E8" s="53">
        <f t="shared" si="0"/>
        <v>69.79437013375923</v>
      </c>
      <c r="F8" s="18">
        <v>9362</v>
      </c>
      <c r="G8" s="66">
        <f t="shared" si="1"/>
        <v>89.263920671243326</v>
      </c>
    </row>
    <row r="9" spans="1:12" ht="15.75">
      <c r="A9" s="32">
        <v>5</v>
      </c>
      <c r="B9" s="33" t="s">
        <v>5</v>
      </c>
      <c r="C9" s="18">
        <v>16136</v>
      </c>
      <c r="D9" s="9">
        <v>11112</v>
      </c>
      <c r="E9" s="53">
        <f t="shared" si="0"/>
        <v>68.864650470996523</v>
      </c>
      <c r="F9" s="18">
        <v>9710</v>
      </c>
      <c r="G9" s="66">
        <f t="shared" si="1"/>
        <v>87.383009359251261</v>
      </c>
    </row>
    <row r="10" spans="1:12" ht="15.75">
      <c r="A10" s="32">
        <v>6</v>
      </c>
      <c r="B10" s="33" t="s">
        <v>6</v>
      </c>
      <c r="C10" s="18">
        <v>19619</v>
      </c>
      <c r="D10" s="9">
        <v>13657</v>
      </c>
      <c r="E10" s="53">
        <f t="shared" si="0"/>
        <v>69.611091289056532</v>
      </c>
      <c r="F10" s="18">
        <v>12359</v>
      </c>
      <c r="G10" s="66">
        <f t="shared" si="1"/>
        <v>90.49571648238998</v>
      </c>
    </row>
    <row r="11" spans="1:12" ht="15.75">
      <c r="A11" s="32">
        <v>7</v>
      </c>
      <c r="B11" s="33" t="s">
        <v>7</v>
      </c>
      <c r="C11" s="18">
        <v>17545</v>
      </c>
      <c r="D11" s="9">
        <v>12066</v>
      </c>
      <c r="E11" s="53">
        <f t="shared" si="0"/>
        <v>68.771729837560557</v>
      </c>
      <c r="F11" s="18">
        <v>9644</v>
      </c>
      <c r="G11" s="66">
        <f t="shared" si="1"/>
        <v>79.927067793800759</v>
      </c>
    </row>
    <row r="12" spans="1:12" s="40" customFormat="1" ht="15.75">
      <c r="A12" s="174" t="s">
        <v>8</v>
      </c>
      <c r="B12" s="186"/>
      <c r="C12" s="153">
        <f>SUM(C5:C11)</f>
        <v>182654</v>
      </c>
      <c r="D12" s="154">
        <f>SUM(D5:D11)</f>
        <v>128008</v>
      </c>
      <c r="E12" s="155">
        <f t="shared" si="0"/>
        <v>70.082231979589821</v>
      </c>
      <c r="F12" s="153">
        <f>SUM(F5:F11)</f>
        <v>111544</v>
      </c>
      <c r="G12" s="156">
        <f>F12/D12*100</f>
        <v>87.138303856009003</v>
      </c>
      <c r="K12"/>
    </row>
    <row r="13" spans="1:12" ht="15.75">
      <c r="A13" s="23" t="s">
        <v>88</v>
      </c>
      <c r="B13" s="11"/>
      <c r="C13" s="11"/>
      <c r="D13" s="11"/>
      <c r="E13" s="11"/>
      <c r="F13" s="11"/>
      <c r="G13" s="11"/>
      <c r="H13" s="11"/>
      <c r="I13" s="11"/>
      <c r="J13" s="11"/>
      <c r="L13" s="11"/>
    </row>
    <row r="14" spans="1:12" ht="15.75">
      <c r="A14" s="23" t="s">
        <v>98</v>
      </c>
      <c r="B14" s="11"/>
      <c r="C14" s="11"/>
      <c r="D14" s="11"/>
      <c r="E14" s="11"/>
      <c r="F14" s="11"/>
      <c r="G14" s="11"/>
      <c r="H14" s="11"/>
      <c r="I14" s="11"/>
      <c r="J14" s="11"/>
      <c r="L14" s="11"/>
    </row>
    <row r="15" spans="1:12" ht="15.75">
      <c r="A15" s="23"/>
      <c r="B15" s="11"/>
      <c r="E15" s="26" t="s">
        <v>97</v>
      </c>
      <c r="F15" s="11"/>
      <c r="G15" s="11"/>
      <c r="H15" s="11"/>
      <c r="I15" s="11"/>
      <c r="J15" s="11"/>
      <c r="L15" s="11"/>
    </row>
    <row r="16" spans="1:12" ht="15.75">
      <c r="A16" s="11"/>
      <c r="B16" s="11"/>
      <c r="E16" s="27" t="s">
        <v>89</v>
      </c>
      <c r="F16" s="11"/>
      <c r="G16" s="11"/>
      <c r="H16" s="11"/>
      <c r="I16" s="11"/>
      <c r="J16" s="11"/>
    </row>
    <row r="17" spans="1:11" ht="15.75">
      <c r="A17" s="11"/>
      <c r="B17" s="11"/>
      <c r="E17" s="27" t="s">
        <v>90</v>
      </c>
      <c r="F17" s="11"/>
      <c r="G17" s="11"/>
      <c r="H17" s="11"/>
      <c r="I17" s="11"/>
      <c r="J17" s="45"/>
      <c r="K17" s="11"/>
    </row>
    <row r="18" spans="1:11" ht="15.75">
      <c r="A18" s="11"/>
      <c r="B18" s="11"/>
      <c r="E18" s="26"/>
      <c r="F18" s="11"/>
      <c r="G18" s="11"/>
      <c r="H18" s="11"/>
      <c r="I18" s="11"/>
      <c r="J18" s="11"/>
      <c r="K18" s="11"/>
    </row>
    <row r="19" spans="1:11" ht="15.75">
      <c r="A19" s="11"/>
      <c r="B19" s="11"/>
      <c r="E19" s="26"/>
      <c r="F19" s="11"/>
      <c r="G19" s="11"/>
      <c r="H19" s="11"/>
      <c r="I19" s="11"/>
      <c r="J19" s="11"/>
      <c r="K19" s="11"/>
    </row>
    <row r="20" spans="1:11" ht="15.75">
      <c r="A20" s="11"/>
      <c r="B20" s="11"/>
      <c r="E20" s="26"/>
      <c r="F20" s="11"/>
      <c r="G20" s="11"/>
      <c r="H20" s="11"/>
      <c r="I20" s="11"/>
      <c r="J20" s="11"/>
      <c r="K20" s="11"/>
    </row>
    <row r="21" spans="1:11" ht="15.75">
      <c r="A21" s="11"/>
      <c r="B21" s="11"/>
      <c r="E21" s="28" t="s">
        <v>91</v>
      </c>
      <c r="F21" s="11"/>
      <c r="G21" s="11"/>
      <c r="H21" s="11"/>
      <c r="I21" s="11"/>
      <c r="J21" s="11"/>
      <c r="K21" s="11"/>
    </row>
    <row r="22" spans="1:11" ht="15.75">
      <c r="A22" s="11"/>
      <c r="B22" s="11"/>
      <c r="E22" s="26" t="s">
        <v>92</v>
      </c>
      <c r="F22" s="11"/>
      <c r="G22" s="11"/>
      <c r="H22" s="11"/>
      <c r="I22" s="11"/>
      <c r="J22" s="11"/>
      <c r="K22" s="11"/>
    </row>
    <row r="23" spans="1:11" ht="15.75">
      <c r="A23" s="11"/>
      <c r="B23" s="11"/>
      <c r="E23" s="26" t="s">
        <v>93</v>
      </c>
      <c r="F23" s="11"/>
      <c r="G23" s="11"/>
      <c r="H23" s="11"/>
      <c r="I23" s="11"/>
      <c r="J23" s="11"/>
      <c r="K23" s="11"/>
    </row>
    <row r="24" spans="1:11" ht="15.7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</row>
  </sheetData>
  <mergeCells count="3">
    <mergeCell ref="A12:B12"/>
    <mergeCell ref="A1:F1"/>
    <mergeCell ref="A2:F2"/>
  </mergeCells>
  <pageMargins left="0.7" right="0.7" top="0.75" bottom="0.75" header="0.3" footer="0.3"/>
  <pageSetup paperSize="9" orientation="landscape" r:id="rId1"/>
  <headerFooter>
    <oddFooter>&amp;R22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</sheetPr>
  <dimension ref="A1:N64"/>
  <sheetViews>
    <sheetView topLeftCell="A40" zoomScale="90" zoomScaleNormal="90" workbookViewId="0">
      <selection activeCell="C57" sqref="C57"/>
    </sheetView>
  </sheetViews>
  <sheetFormatPr defaultRowHeight="15"/>
  <cols>
    <col min="1" max="1" width="4" customWidth="1"/>
    <col min="2" max="3" width="34" customWidth="1"/>
    <col min="10" max="10" width="12.85546875" customWidth="1"/>
    <col min="14" max="14" width="12.85546875" customWidth="1"/>
  </cols>
  <sheetData>
    <row r="1" spans="1:14" ht="18">
      <c r="A1" s="176" t="s">
        <v>105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</row>
    <row r="2" spans="1:14" ht="18">
      <c r="A2" s="176" t="s">
        <v>200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</row>
    <row r="3" spans="1:14" ht="18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4" ht="15.75">
      <c r="A4" s="165" t="s">
        <v>9</v>
      </c>
      <c r="B4" s="165" t="s">
        <v>0</v>
      </c>
      <c r="C4" s="165" t="s">
        <v>122</v>
      </c>
      <c r="D4" s="203" t="s">
        <v>202</v>
      </c>
      <c r="E4" s="204"/>
      <c r="F4" s="204"/>
      <c r="G4" s="204"/>
      <c r="H4" s="204"/>
      <c r="I4" s="204"/>
      <c r="J4" s="204"/>
      <c r="K4" s="204"/>
      <c r="L4" s="204"/>
      <c r="M4" s="204"/>
      <c r="N4" s="205"/>
    </row>
    <row r="5" spans="1:14" ht="15.75">
      <c r="A5" s="188"/>
      <c r="B5" s="188"/>
      <c r="C5" s="188"/>
      <c r="D5" s="185" t="s">
        <v>178</v>
      </c>
      <c r="E5" s="185"/>
      <c r="F5" s="185"/>
      <c r="G5" s="185" t="s">
        <v>201</v>
      </c>
      <c r="H5" s="185"/>
      <c r="I5" s="185"/>
      <c r="J5" s="185"/>
      <c r="K5" s="185" t="s">
        <v>180</v>
      </c>
      <c r="L5" s="185"/>
      <c r="M5" s="185"/>
      <c r="N5" s="185"/>
    </row>
    <row r="6" spans="1:14" ht="15.75">
      <c r="A6" s="166"/>
      <c r="B6" s="166"/>
      <c r="C6" s="166"/>
      <c r="D6" s="67" t="s">
        <v>11</v>
      </c>
      <c r="E6" s="67" t="s">
        <v>12</v>
      </c>
      <c r="F6" s="67" t="s">
        <v>13</v>
      </c>
      <c r="G6" s="67" t="s">
        <v>11</v>
      </c>
      <c r="H6" s="67" t="s">
        <v>12</v>
      </c>
      <c r="I6" s="67" t="s">
        <v>13</v>
      </c>
      <c r="J6" s="67" t="s">
        <v>179</v>
      </c>
      <c r="K6" s="67" t="s">
        <v>11</v>
      </c>
      <c r="L6" s="67" t="s">
        <v>12</v>
      </c>
      <c r="M6" s="67" t="s">
        <v>13</v>
      </c>
      <c r="N6" s="67" t="s">
        <v>181</v>
      </c>
    </row>
    <row r="7" spans="1:14">
      <c r="A7" s="193">
        <v>1</v>
      </c>
      <c r="B7" s="193" t="s">
        <v>1</v>
      </c>
      <c r="C7" s="71" t="s">
        <v>123</v>
      </c>
      <c r="D7" s="96">
        <v>6503</v>
      </c>
      <c r="E7" s="96">
        <v>6364</v>
      </c>
      <c r="F7" s="96">
        <v>12867</v>
      </c>
      <c r="G7" s="96">
        <v>5578</v>
      </c>
      <c r="H7" s="96">
        <v>5525</v>
      </c>
      <c r="I7" s="96">
        <v>11103</v>
      </c>
      <c r="J7" s="126">
        <f>I7/F7*100</f>
        <v>86.290510608533452</v>
      </c>
      <c r="K7" s="96">
        <f>D7-G7</f>
        <v>925</v>
      </c>
      <c r="L7" s="96">
        <f>E7-H7</f>
        <v>839</v>
      </c>
      <c r="M7" s="96">
        <f>F7-I7</f>
        <v>1764</v>
      </c>
      <c r="N7" s="126">
        <f>M7/F7*100</f>
        <v>13.709489391466542</v>
      </c>
    </row>
    <row r="8" spans="1:14">
      <c r="A8" s="194"/>
      <c r="B8" s="194"/>
      <c r="C8" s="71" t="s">
        <v>124</v>
      </c>
      <c r="D8" s="96">
        <v>4393</v>
      </c>
      <c r="E8" s="96">
        <v>4123</v>
      </c>
      <c r="F8" s="96">
        <v>8516</v>
      </c>
      <c r="G8" s="96">
        <v>3708</v>
      </c>
      <c r="H8" s="96">
        <v>3545</v>
      </c>
      <c r="I8" s="96">
        <v>7253</v>
      </c>
      <c r="J8" s="126">
        <f t="shared" ref="J8:J53" si="0">I8/F8*100</f>
        <v>85.1690934711132</v>
      </c>
      <c r="K8" s="96">
        <f t="shared" ref="K8:K53" si="1">D8-G8</f>
        <v>685</v>
      </c>
      <c r="L8" s="96">
        <f t="shared" ref="L8:L53" si="2">E8-H8</f>
        <v>578</v>
      </c>
      <c r="M8" s="96">
        <f t="shared" ref="M8:M53" si="3">F8-I8</f>
        <v>1263</v>
      </c>
      <c r="N8" s="126">
        <f t="shared" ref="N8:N53" si="4">M8/F8*100</f>
        <v>14.8309065288868</v>
      </c>
    </row>
    <row r="9" spans="1:14">
      <c r="A9" s="194"/>
      <c r="B9" s="194"/>
      <c r="C9" s="71" t="s">
        <v>125</v>
      </c>
      <c r="D9" s="96">
        <v>5365</v>
      </c>
      <c r="E9" s="96">
        <v>5154</v>
      </c>
      <c r="F9" s="96">
        <v>10519</v>
      </c>
      <c r="G9" s="96">
        <v>4575</v>
      </c>
      <c r="H9" s="96">
        <v>4438</v>
      </c>
      <c r="I9" s="96">
        <v>9013</v>
      </c>
      <c r="J9" s="126">
        <f t="shared" si="0"/>
        <v>85.6830497195551</v>
      </c>
      <c r="K9" s="96">
        <f t="shared" si="1"/>
        <v>790</v>
      </c>
      <c r="L9" s="96">
        <f t="shared" si="2"/>
        <v>716</v>
      </c>
      <c r="M9" s="96">
        <f t="shared" si="3"/>
        <v>1506</v>
      </c>
      <c r="N9" s="126">
        <f t="shared" si="4"/>
        <v>14.31695028044491</v>
      </c>
    </row>
    <row r="10" spans="1:14">
      <c r="A10" s="195"/>
      <c r="B10" s="195"/>
      <c r="C10" s="71" t="s">
        <v>126</v>
      </c>
      <c r="D10" s="96">
        <v>1723</v>
      </c>
      <c r="E10" s="96">
        <v>1720</v>
      </c>
      <c r="F10" s="96">
        <v>3443</v>
      </c>
      <c r="G10" s="96">
        <v>1384</v>
      </c>
      <c r="H10" s="96">
        <v>1407</v>
      </c>
      <c r="I10" s="96">
        <v>2791</v>
      </c>
      <c r="J10" s="126">
        <f t="shared" si="0"/>
        <v>81.063026430438569</v>
      </c>
      <c r="K10" s="96">
        <f t="shared" si="1"/>
        <v>339</v>
      </c>
      <c r="L10" s="96">
        <f t="shared" si="2"/>
        <v>313</v>
      </c>
      <c r="M10" s="96">
        <f t="shared" si="3"/>
        <v>652</v>
      </c>
      <c r="N10" s="126">
        <f t="shared" si="4"/>
        <v>18.936973569561431</v>
      </c>
    </row>
    <row r="11" spans="1:14">
      <c r="A11" s="196" t="s">
        <v>162</v>
      </c>
      <c r="B11" s="197"/>
      <c r="C11" s="198"/>
      <c r="D11" s="119">
        <f t="shared" ref="D11:I11" si="5">SUM(D7:D10)</f>
        <v>17984</v>
      </c>
      <c r="E11" s="119">
        <f t="shared" si="5"/>
        <v>17361</v>
      </c>
      <c r="F11" s="119">
        <f t="shared" si="5"/>
        <v>35345</v>
      </c>
      <c r="G11" s="119">
        <f t="shared" si="5"/>
        <v>15245</v>
      </c>
      <c r="H11" s="119">
        <f t="shared" si="5"/>
        <v>14915</v>
      </c>
      <c r="I11" s="119">
        <f t="shared" si="5"/>
        <v>30160</v>
      </c>
      <c r="J11" s="132">
        <f t="shared" si="0"/>
        <v>85.330315461875799</v>
      </c>
      <c r="K11" s="119">
        <f t="shared" si="1"/>
        <v>2739</v>
      </c>
      <c r="L11" s="119">
        <f t="shared" si="2"/>
        <v>2446</v>
      </c>
      <c r="M11" s="119">
        <f t="shared" si="3"/>
        <v>5185</v>
      </c>
      <c r="N11" s="132">
        <f t="shared" si="4"/>
        <v>14.669684538124203</v>
      </c>
    </row>
    <row r="12" spans="1:14">
      <c r="A12" s="193">
        <v>2</v>
      </c>
      <c r="B12" s="193" t="s">
        <v>2</v>
      </c>
      <c r="C12" s="71" t="s">
        <v>127</v>
      </c>
      <c r="D12" s="96">
        <v>1564</v>
      </c>
      <c r="E12" s="96">
        <v>1589</v>
      </c>
      <c r="F12" s="96">
        <v>3153</v>
      </c>
      <c r="G12" s="96">
        <v>1427</v>
      </c>
      <c r="H12" s="96">
        <v>1482</v>
      </c>
      <c r="I12" s="96">
        <v>2909</v>
      </c>
      <c r="J12" s="126">
        <f t="shared" si="0"/>
        <v>92.261338407865523</v>
      </c>
      <c r="K12" s="96">
        <f t="shared" si="1"/>
        <v>137</v>
      </c>
      <c r="L12" s="96">
        <f t="shared" si="2"/>
        <v>107</v>
      </c>
      <c r="M12" s="96">
        <f t="shared" si="3"/>
        <v>244</v>
      </c>
      <c r="N12" s="126">
        <f t="shared" si="4"/>
        <v>7.7386615921344752</v>
      </c>
    </row>
    <row r="13" spans="1:14">
      <c r="A13" s="194"/>
      <c r="B13" s="194"/>
      <c r="C13" s="71" t="s">
        <v>128</v>
      </c>
      <c r="D13" s="96">
        <v>1543</v>
      </c>
      <c r="E13" s="96">
        <v>1641</v>
      </c>
      <c r="F13" s="96">
        <v>3184</v>
      </c>
      <c r="G13" s="96">
        <v>1406</v>
      </c>
      <c r="H13" s="96">
        <v>1543</v>
      </c>
      <c r="I13" s="96">
        <v>2949</v>
      </c>
      <c r="J13" s="126">
        <f t="shared" si="0"/>
        <v>92.619346733668337</v>
      </c>
      <c r="K13" s="96">
        <f t="shared" si="1"/>
        <v>137</v>
      </c>
      <c r="L13" s="96">
        <f t="shared" si="2"/>
        <v>98</v>
      </c>
      <c r="M13" s="96">
        <f t="shared" si="3"/>
        <v>235</v>
      </c>
      <c r="N13" s="126">
        <f t="shared" si="4"/>
        <v>7.3806532663316577</v>
      </c>
    </row>
    <row r="14" spans="1:14">
      <c r="A14" s="194"/>
      <c r="B14" s="194"/>
      <c r="C14" s="71" t="s">
        <v>129</v>
      </c>
      <c r="D14" s="96">
        <v>795</v>
      </c>
      <c r="E14" s="96">
        <v>828</v>
      </c>
      <c r="F14" s="96">
        <v>1623</v>
      </c>
      <c r="G14" s="96">
        <v>722</v>
      </c>
      <c r="H14" s="96">
        <v>768</v>
      </c>
      <c r="I14" s="96">
        <v>1490</v>
      </c>
      <c r="J14" s="126">
        <f t="shared" si="0"/>
        <v>91.805298829328407</v>
      </c>
      <c r="K14" s="96">
        <f t="shared" si="1"/>
        <v>73</v>
      </c>
      <c r="L14" s="96">
        <f t="shared" si="2"/>
        <v>60</v>
      </c>
      <c r="M14" s="96">
        <f t="shared" si="3"/>
        <v>133</v>
      </c>
      <c r="N14" s="126">
        <f t="shared" si="4"/>
        <v>8.1947011706715962</v>
      </c>
    </row>
    <row r="15" spans="1:14">
      <c r="A15" s="194"/>
      <c r="B15" s="194"/>
      <c r="C15" s="71" t="s">
        <v>130</v>
      </c>
      <c r="D15" s="96">
        <v>902</v>
      </c>
      <c r="E15" s="96">
        <v>908</v>
      </c>
      <c r="F15" s="96">
        <v>1810</v>
      </c>
      <c r="G15" s="96">
        <v>821</v>
      </c>
      <c r="H15" s="96">
        <v>853</v>
      </c>
      <c r="I15" s="96">
        <v>1674</v>
      </c>
      <c r="J15" s="126">
        <f t="shared" si="0"/>
        <v>92.486187845303874</v>
      </c>
      <c r="K15" s="96">
        <f t="shared" si="1"/>
        <v>81</v>
      </c>
      <c r="L15" s="96">
        <f t="shared" si="2"/>
        <v>55</v>
      </c>
      <c r="M15" s="96">
        <f t="shared" si="3"/>
        <v>136</v>
      </c>
      <c r="N15" s="126">
        <f t="shared" si="4"/>
        <v>7.5138121546961329</v>
      </c>
    </row>
    <row r="16" spans="1:14">
      <c r="A16" s="194"/>
      <c r="B16" s="194"/>
      <c r="C16" s="71" t="s">
        <v>131</v>
      </c>
      <c r="D16" s="96">
        <v>1312</v>
      </c>
      <c r="E16" s="96">
        <v>1344</v>
      </c>
      <c r="F16" s="96">
        <v>2656</v>
      </c>
      <c r="G16" s="96">
        <v>1212</v>
      </c>
      <c r="H16" s="96">
        <v>1255</v>
      </c>
      <c r="I16" s="96">
        <v>2467</v>
      </c>
      <c r="J16" s="126">
        <f t="shared" si="0"/>
        <v>92.884036144578303</v>
      </c>
      <c r="K16" s="96">
        <f t="shared" si="1"/>
        <v>100</v>
      </c>
      <c r="L16" s="96">
        <f t="shared" si="2"/>
        <v>89</v>
      </c>
      <c r="M16" s="96">
        <f t="shared" si="3"/>
        <v>189</v>
      </c>
      <c r="N16" s="126">
        <f t="shared" si="4"/>
        <v>7.1159638554216862</v>
      </c>
    </row>
    <row r="17" spans="1:14">
      <c r="A17" s="194"/>
      <c r="B17" s="194"/>
      <c r="C17" s="71" t="s">
        <v>132</v>
      </c>
      <c r="D17" s="96">
        <v>1408</v>
      </c>
      <c r="E17" s="96">
        <v>1391</v>
      </c>
      <c r="F17" s="96">
        <v>2799</v>
      </c>
      <c r="G17" s="96">
        <v>1306</v>
      </c>
      <c r="H17" s="96">
        <v>1310</v>
      </c>
      <c r="I17" s="96">
        <v>2616</v>
      </c>
      <c r="J17" s="126">
        <f t="shared" si="0"/>
        <v>93.461950696677391</v>
      </c>
      <c r="K17" s="96">
        <f t="shared" si="1"/>
        <v>102</v>
      </c>
      <c r="L17" s="96">
        <f t="shared" si="2"/>
        <v>81</v>
      </c>
      <c r="M17" s="96">
        <f t="shared" si="3"/>
        <v>183</v>
      </c>
      <c r="N17" s="126">
        <f t="shared" si="4"/>
        <v>6.5380493033226159</v>
      </c>
    </row>
    <row r="18" spans="1:14">
      <c r="A18" s="194"/>
      <c r="B18" s="194"/>
      <c r="C18" s="71" t="s">
        <v>133</v>
      </c>
      <c r="D18" s="96">
        <v>713</v>
      </c>
      <c r="E18" s="96">
        <v>758</v>
      </c>
      <c r="F18" s="96">
        <v>1471</v>
      </c>
      <c r="G18" s="96">
        <v>665</v>
      </c>
      <c r="H18" s="96">
        <v>720</v>
      </c>
      <c r="I18" s="96">
        <v>1385</v>
      </c>
      <c r="J18" s="126">
        <f t="shared" si="0"/>
        <v>94.153636981645136</v>
      </c>
      <c r="K18" s="96">
        <f t="shared" si="1"/>
        <v>48</v>
      </c>
      <c r="L18" s="96">
        <f t="shared" si="2"/>
        <v>38</v>
      </c>
      <c r="M18" s="96">
        <f t="shared" si="3"/>
        <v>86</v>
      </c>
      <c r="N18" s="126">
        <f t="shared" si="4"/>
        <v>5.8463630183548609</v>
      </c>
    </row>
    <row r="19" spans="1:14">
      <c r="A19" s="194"/>
      <c r="B19" s="194"/>
      <c r="C19" s="71" t="s">
        <v>134</v>
      </c>
      <c r="D19" s="96">
        <v>771</v>
      </c>
      <c r="E19" s="96">
        <v>786</v>
      </c>
      <c r="F19" s="96">
        <v>1557</v>
      </c>
      <c r="G19" s="96">
        <v>701</v>
      </c>
      <c r="H19" s="96">
        <v>748</v>
      </c>
      <c r="I19" s="96">
        <v>1449</v>
      </c>
      <c r="J19" s="126">
        <f t="shared" si="0"/>
        <v>93.063583815028906</v>
      </c>
      <c r="K19" s="96">
        <f t="shared" si="1"/>
        <v>70</v>
      </c>
      <c r="L19" s="96">
        <f t="shared" si="2"/>
        <v>38</v>
      </c>
      <c r="M19" s="96">
        <f t="shared" si="3"/>
        <v>108</v>
      </c>
      <c r="N19" s="126">
        <f t="shared" si="4"/>
        <v>6.9364161849710975</v>
      </c>
    </row>
    <row r="20" spans="1:14">
      <c r="A20" s="194"/>
      <c r="B20" s="194"/>
      <c r="C20" s="71" t="s">
        <v>135</v>
      </c>
      <c r="D20" s="96">
        <v>928</v>
      </c>
      <c r="E20" s="96">
        <v>1044</v>
      </c>
      <c r="F20" s="96">
        <v>1972</v>
      </c>
      <c r="G20" s="96">
        <v>864</v>
      </c>
      <c r="H20" s="96">
        <v>987</v>
      </c>
      <c r="I20" s="96">
        <v>1851</v>
      </c>
      <c r="J20" s="126">
        <f t="shared" si="0"/>
        <v>93.864097363083161</v>
      </c>
      <c r="K20" s="96">
        <f t="shared" si="1"/>
        <v>64</v>
      </c>
      <c r="L20" s="96">
        <f t="shared" si="2"/>
        <v>57</v>
      </c>
      <c r="M20" s="96">
        <f t="shared" si="3"/>
        <v>121</v>
      </c>
      <c r="N20" s="126">
        <f t="shared" si="4"/>
        <v>6.1359026369168364</v>
      </c>
    </row>
    <row r="21" spans="1:14">
      <c r="A21" s="194"/>
      <c r="B21" s="194"/>
      <c r="C21" s="71" t="s">
        <v>136</v>
      </c>
      <c r="D21" s="96">
        <v>694</v>
      </c>
      <c r="E21" s="96">
        <v>714</v>
      </c>
      <c r="F21" s="96">
        <v>1408</v>
      </c>
      <c r="G21" s="96">
        <v>639</v>
      </c>
      <c r="H21" s="96">
        <v>670</v>
      </c>
      <c r="I21" s="96">
        <v>1309</v>
      </c>
      <c r="J21" s="126">
        <f t="shared" si="0"/>
        <v>92.96875</v>
      </c>
      <c r="K21" s="96">
        <f t="shared" si="1"/>
        <v>55</v>
      </c>
      <c r="L21" s="96">
        <f t="shared" si="2"/>
        <v>44</v>
      </c>
      <c r="M21" s="96">
        <f t="shared" si="3"/>
        <v>99</v>
      </c>
      <c r="N21" s="126">
        <f t="shared" si="4"/>
        <v>7.03125</v>
      </c>
    </row>
    <row r="22" spans="1:14">
      <c r="A22" s="195"/>
      <c r="B22" s="195"/>
      <c r="C22" s="71" t="s">
        <v>137</v>
      </c>
      <c r="D22" s="96">
        <v>1343</v>
      </c>
      <c r="E22" s="96">
        <v>1335</v>
      </c>
      <c r="F22" s="96">
        <v>2678</v>
      </c>
      <c r="G22" s="96">
        <v>1249</v>
      </c>
      <c r="H22" s="96">
        <v>1264</v>
      </c>
      <c r="I22" s="96">
        <v>2513</v>
      </c>
      <c r="J22" s="126">
        <f t="shared" si="0"/>
        <v>93.838685586258393</v>
      </c>
      <c r="K22" s="96">
        <f t="shared" si="1"/>
        <v>94</v>
      </c>
      <c r="L22" s="96">
        <f t="shared" si="2"/>
        <v>71</v>
      </c>
      <c r="M22" s="96">
        <f t="shared" si="3"/>
        <v>165</v>
      </c>
      <c r="N22" s="126">
        <f t="shared" si="4"/>
        <v>6.1613144137415983</v>
      </c>
    </row>
    <row r="23" spans="1:14">
      <c r="A23" s="196" t="s">
        <v>162</v>
      </c>
      <c r="B23" s="197"/>
      <c r="C23" s="198"/>
      <c r="D23" s="119">
        <f>SUM(D12:D22)</f>
        <v>11973</v>
      </c>
      <c r="E23" s="119">
        <f t="shared" ref="E23:I23" si="6">SUM(E12:E22)</f>
        <v>12338</v>
      </c>
      <c r="F23" s="119">
        <f t="shared" si="6"/>
        <v>24311</v>
      </c>
      <c r="G23" s="119">
        <f t="shared" si="6"/>
        <v>11012</v>
      </c>
      <c r="H23" s="119">
        <f t="shared" si="6"/>
        <v>11600</v>
      </c>
      <c r="I23" s="119">
        <f t="shared" si="6"/>
        <v>22612</v>
      </c>
      <c r="J23" s="132">
        <f t="shared" si="0"/>
        <v>93.011394019168279</v>
      </c>
      <c r="K23" s="119">
        <f t="shared" si="1"/>
        <v>961</v>
      </c>
      <c r="L23" s="119">
        <f t="shared" si="2"/>
        <v>738</v>
      </c>
      <c r="M23" s="119">
        <f t="shared" si="3"/>
        <v>1699</v>
      </c>
      <c r="N23" s="132">
        <f t="shared" si="4"/>
        <v>6.9886059808317222</v>
      </c>
    </row>
    <row r="24" spans="1:14">
      <c r="A24" s="193">
        <v>3</v>
      </c>
      <c r="B24" s="193" t="s">
        <v>3</v>
      </c>
      <c r="C24" s="71" t="s">
        <v>138</v>
      </c>
      <c r="D24" s="96">
        <v>2837</v>
      </c>
      <c r="E24" s="96">
        <v>2823</v>
      </c>
      <c r="F24" s="96">
        <v>5660</v>
      </c>
      <c r="G24" s="96">
        <v>2343</v>
      </c>
      <c r="H24" s="96">
        <v>2452</v>
      </c>
      <c r="I24" s="96">
        <v>4795</v>
      </c>
      <c r="J24" s="126">
        <f t="shared" si="0"/>
        <v>84.717314487632507</v>
      </c>
      <c r="K24" s="96">
        <f t="shared" si="1"/>
        <v>494</v>
      </c>
      <c r="L24" s="96">
        <f t="shared" si="2"/>
        <v>371</v>
      </c>
      <c r="M24" s="96">
        <f t="shared" si="3"/>
        <v>865</v>
      </c>
      <c r="N24" s="126">
        <f t="shared" si="4"/>
        <v>15.282685512367491</v>
      </c>
    </row>
    <row r="25" spans="1:14">
      <c r="A25" s="194"/>
      <c r="B25" s="194"/>
      <c r="C25" s="71" t="s">
        <v>139</v>
      </c>
      <c r="D25" s="96">
        <v>1606</v>
      </c>
      <c r="E25" s="96">
        <v>1554</v>
      </c>
      <c r="F25" s="96">
        <v>3160</v>
      </c>
      <c r="G25" s="96">
        <v>1226</v>
      </c>
      <c r="H25" s="96">
        <v>1183</v>
      </c>
      <c r="I25" s="96">
        <v>2409</v>
      </c>
      <c r="J25" s="126">
        <f t="shared" si="0"/>
        <v>76.234177215189874</v>
      </c>
      <c r="K25" s="96">
        <f t="shared" si="1"/>
        <v>380</v>
      </c>
      <c r="L25" s="96">
        <f t="shared" si="2"/>
        <v>371</v>
      </c>
      <c r="M25" s="96">
        <f t="shared" si="3"/>
        <v>751</v>
      </c>
      <c r="N25" s="126">
        <f t="shared" si="4"/>
        <v>23.765822784810126</v>
      </c>
    </row>
    <row r="26" spans="1:14">
      <c r="A26" s="194"/>
      <c r="B26" s="194"/>
      <c r="C26" s="71" t="s">
        <v>140</v>
      </c>
      <c r="D26" s="96">
        <v>2710</v>
      </c>
      <c r="E26" s="96">
        <v>2597</v>
      </c>
      <c r="F26" s="96">
        <v>5307</v>
      </c>
      <c r="G26" s="96">
        <v>2301</v>
      </c>
      <c r="H26" s="96">
        <v>2219</v>
      </c>
      <c r="I26" s="96">
        <v>4520</v>
      </c>
      <c r="J26" s="126">
        <f t="shared" si="0"/>
        <v>85.170529489353683</v>
      </c>
      <c r="K26" s="96">
        <f t="shared" si="1"/>
        <v>409</v>
      </c>
      <c r="L26" s="96">
        <f t="shared" si="2"/>
        <v>378</v>
      </c>
      <c r="M26" s="96">
        <f t="shared" si="3"/>
        <v>787</v>
      </c>
      <c r="N26" s="126">
        <f t="shared" si="4"/>
        <v>14.829470510646317</v>
      </c>
    </row>
    <row r="27" spans="1:14">
      <c r="A27" s="195"/>
      <c r="B27" s="195"/>
      <c r="C27" s="71" t="s">
        <v>141</v>
      </c>
      <c r="D27" s="96">
        <v>3501</v>
      </c>
      <c r="E27" s="96">
        <v>3401</v>
      </c>
      <c r="F27" s="96">
        <v>6902</v>
      </c>
      <c r="G27" s="96">
        <v>2965</v>
      </c>
      <c r="H27" s="96">
        <v>3008</v>
      </c>
      <c r="I27" s="96">
        <v>5973</v>
      </c>
      <c r="J27" s="126">
        <f t="shared" si="0"/>
        <v>86.540133294697185</v>
      </c>
      <c r="K27" s="96">
        <f t="shared" si="1"/>
        <v>536</v>
      </c>
      <c r="L27" s="96">
        <f t="shared" si="2"/>
        <v>393</v>
      </c>
      <c r="M27" s="96">
        <f t="shared" si="3"/>
        <v>929</v>
      </c>
      <c r="N27" s="126">
        <f t="shared" si="4"/>
        <v>13.459866705302812</v>
      </c>
    </row>
    <row r="28" spans="1:14">
      <c r="A28" s="196" t="s">
        <v>162</v>
      </c>
      <c r="B28" s="197"/>
      <c r="C28" s="198"/>
      <c r="D28" s="119">
        <f>SUM(D24:D27)</f>
        <v>10654</v>
      </c>
      <c r="E28" s="119">
        <f t="shared" ref="E28:I28" si="7">SUM(E24:E27)</f>
        <v>10375</v>
      </c>
      <c r="F28" s="119">
        <f t="shared" si="7"/>
        <v>21029</v>
      </c>
      <c r="G28" s="119">
        <f t="shared" si="7"/>
        <v>8835</v>
      </c>
      <c r="H28" s="119">
        <f t="shared" si="7"/>
        <v>8862</v>
      </c>
      <c r="I28" s="119">
        <f t="shared" si="7"/>
        <v>17697</v>
      </c>
      <c r="J28" s="132">
        <f t="shared" si="0"/>
        <v>84.155214227970902</v>
      </c>
      <c r="K28" s="119">
        <f t="shared" si="1"/>
        <v>1819</v>
      </c>
      <c r="L28" s="119">
        <f t="shared" si="2"/>
        <v>1513</v>
      </c>
      <c r="M28" s="119">
        <f t="shared" si="3"/>
        <v>3332</v>
      </c>
      <c r="N28" s="132">
        <f t="shared" si="4"/>
        <v>15.844785772029102</v>
      </c>
    </row>
    <row r="29" spans="1:14">
      <c r="A29" s="193">
        <v>4</v>
      </c>
      <c r="B29" s="193" t="s">
        <v>4</v>
      </c>
      <c r="C29" s="71" t="s">
        <v>142</v>
      </c>
      <c r="D29" s="96">
        <v>2126</v>
      </c>
      <c r="E29" s="96">
        <v>2050</v>
      </c>
      <c r="F29" s="96">
        <v>4176</v>
      </c>
      <c r="G29" s="96">
        <v>1767</v>
      </c>
      <c r="H29" s="96">
        <v>1753</v>
      </c>
      <c r="I29" s="96">
        <v>3520</v>
      </c>
      <c r="J29" s="126">
        <f t="shared" si="0"/>
        <v>84.291187739463595</v>
      </c>
      <c r="K29" s="96">
        <f t="shared" si="1"/>
        <v>359</v>
      </c>
      <c r="L29" s="96">
        <f t="shared" si="2"/>
        <v>297</v>
      </c>
      <c r="M29" s="96">
        <f t="shared" si="3"/>
        <v>656</v>
      </c>
      <c r="N29" s="126">
        <f t="shared" si="4"/>
        <v>15.708812260536398</v>
      </c>
    </row>
    <row r="30" spans="1:14">
      <c r="A30" s="194"/>
      <c r="B30" s="194"/>
      <c r="C30" s="71" t="s">
        <v>143</v>
      </c>
      <c r="D30" s="96">
        <v>1226</v>
      </c>
      <c r="E30" s="96">
        <v>1230</v>
      </c>
      <c r="F30" s="96">
        <v>2456</v>
      </c>
      <c r="G30" s="96">
        <v>1156</v>
      </c>
      <c r="H30" s="96">
        <v>1172</v>
      </c>
      <c r="I30" s="96">
        <v>2328</v>
      </c>
      <c r="J30" s="126">
        <f t="shared" si="0"/>
        <v>94.788273615635177</v>
      </c>
      <c r="K30" s="96">
        <f t="shared" si="1"/>
        <v>70</v>
      </c>
      <c r="L30" s="96">
        <f t="shared" si="2"/>
        <v>58</v>
      </c>
      <c r="M30" s="96">
        <f t="shared" si="3"/>
        <v>128</v>
      </c>
      <c r="N30" s="126">
        <f t="shared" si="4"/>
        <v>5.2117263843648214</v>
      </c>
    </row>
    <row r="31" spans="1:14">
      <c r="A31" s="194"/>
      <c r="B31" s="194"/>
      <c r="C31" s="71" t="s">
        <v>144</v>
      </c>
      <c r="D31" s="96">
        <v>1096</v>
      </c>
      <c r="E31" s="96">
        <v>1086</v>
      </c>
      <c r="F31" s="96">
        <v>2182</v>
      </c>
      <c r="G31" s="96">
        <v>959</v>
      </c>
      <c r="H31" s="96">
        <v>989</v>
      </c>
      <c r="I31" s="96">
        <v>1948</v>
      </c>
      <c r="J31" s="126">
        <f t="shared" si="0"/>
        <v>89.275893675527044</v>
      </c>
      <c r="K31" s="96">
        <f t="shared" si="1"/>
        <v>137</v>
      </c>
      <c r="L31" s="96">
        <f t="shared" si="2"/>
        <v>97</v>
      </c>
      <c r="M31" s="96">
        <f t="shared" si="3"/>
        <v>234</v>
      </c>
      <c r="N31" s="126">
        <f t="shared" si="4"/>
        <v>10.724106324472961</v>
      </c>
    </row>
    <row r="32" spans="1:14">
      <c r="A32" s="194"/>
      <c r="B32" s="194"/>
      <c r="C32" s="71" t="s">
        <v>145</v>
      </c>
      <c r="D32" s="96">
        <v>452</v>
      </c>
      <c r="E32" s="96">
        <v>423</v>
      </c>
      <c r="F32" s="96">
        <v>875</v>
      </c>
      <c r="G32" s="96">
        <v>423</v>
      </c>
      <c r="H32" s="96">
        <v>402</v>
      </c>
      <c r="I32" s="96">
        <v>825</v>
      </c>
      <c r="J32" s="126">
        <f t="shared" si="0"/>
        <v>94.285714285714278</v>
      </c>
      <c r="K32" s="96">
        <f t="shared" si="1"/>
        <v>29</v>
      </c>
      <c r="L32" s="96">
        <f t="shared" si="2"/>
        <v>21</v>
      </c>
      <c r="M32" s="96">
        <f t="shared" si="3"/>
        <v>50</v>
      </c>
      <c r="N32" s="126">
        <f t="shared" si="4"/>
        <v>5.7142857142857144</v>
      </c>
    </row>
    <row r="33" spans="1:14">
      <c r="A33" s="195"/>
      <c r="B33" s="195"/>
      <c r="C33" s="71" t="s">
        <v>146</v>
      </c>
      <c r="D33" s="96">
        <v>409</v>
      </c>
      <c r="E33" s="96">
        <v>390</v>
      </c>
      <c r="F33" s="96">
        <v>799</v>
      </c>
      <c r="G33" s="96">
        <v>375</v>
      </c>
      <c r="H33" s="96">
        <v>366</v>
      </c>
      <c r="I33" s="96">
        <v>741</v>
      </c>
      <c r="J33" s="126">
        <f t="shared" si="0"/>
        <v>92.740926157697118</v>
      </c>
      <c r="K33" s="96">
        <f t="shared" si="1"/>
        <v>34</v>
      </c>
      <c r="L33" s="96">
        <f t="shared" si="2"/>
        <v>24</v>
      </c>
      <c r="M33" s="96">
        <f t="shared" si="3"/>
        <v>58</v>
      </c>
      <c r="N33" s="126">
        <f t="shared" si="4"/>
        <v>7.259073842302878</v>
      </c>
    </row>
    <row r="34" spans="1:14">
      <c r="A34" s="196" t="s">
        <v>162</v>
      </c>
      <c r="B34" s="197"/>
      <c r="C34" s="198"/>
      <c r="D34" s="119">
        <f>SUM(D29:D33)</f>
        <v>5309</v>
      </c>
      <c r="E34" s="119">
        <f t="shared" ref="E34:I34" si="8">SUM(E29:E33)</f>
        <v>5179</v>
      </c>
      <c r="F34" s="119">
        <f t="shared" si="8"/>
        <v>10488</v>
      </c>
      <c r="G34" s="119">
        <f t="shared" si="8"/>
        <v>4680</v>
      </c>
      <c r="H34" s="119">
        <f t="shared" si="8"/>
        <v>4682</v>
      </c>
      <c r="I34" s="119">
        <f t="shared" si="8"/>
        <v>9362</v>
      </c>
      <c r="J34" s="132">
        <f t="shared" si="0"/>
        <v>89.263920671243326</v>
      </c>
      <c r="K34" s="119">
        <f t="shared" si="1"/>
        <v>629</v>
      </c>
      <c r="L34" s="119">
        <f t="shared" si="2"/>
        <v>497</v>
      </c>
      <c r="M34" s="119">
        <f t="shared" si="3"/>
        <v>1126</v>
      </c>
      <c r="N34" s="132">
        <f t="shared" si="4"/>
        <v>10.736079328756674</v>
      </c>
    </row>
    <row r="35" spans="1:14">
      <c r="A35" s="193">
        <v>5</v>
      </c>
      <c r="B35" s="193" t="s">
        <v>5</v>
      </c>
      <c r="C35" s="71" t="s">
        <v>147</v>
      </c>
      <c r="D35" s="96">
        <v>2130</v>
      </c>
      <c r="E35" s="96">
        <v>2121</v>
      </c>
      <c r="F35" s="96">
        <v>4251</v>
      </c>
      <c r="G35" s="96">
        <v>1711</v>
      </c>
      <c r="H35" s="96">
        <v>1750</v>
      </c>
      <c r="I35" s="96">
        <v>3461</v>
      </c>
      <c r="J35" s="126">
        <f t="shared" si="0"/>
        <v>81.41613737944013</v>
      </c>
      <c r="K35" s="96">
        <f t="shared" si="1"/>
        <v>419</v>
      </c>
      <c r="L35" s="96">
        <f t="shared" si="2"/>
        <v>371</v>
      </c>
      <c r="M35" s="96">
        <f t="shared" si="3"/>
        <v>790</v>
      </c>
      <c r="N35" s="126">
        <f t="shared" si="4"/>
        <v>18.58386262055987</v>
      </c>
    </row>
    <row r="36" spans="1:14">
      <c r="A36" s="194"/>
      <c r="B36" s="194"/>
      <c r="C36" s="71" t="s">
        <v>148</v>
      </c>
      <c r="D36" s="96">
        <v>750</v>
      </c>
      <c r="E36" s="96">
        <v>725</v>
      </c>
      <c r="F36" s="96">
        <v>1475</v>
      </c>
      <c r="G36" s="96">
        <v>683</v>
      </c>
      <c r="H36" s="96">
        <v>679</v>
      </c>
      <c r="I36" s="96">
        <v>1362</v>
      </c>
      <c r="J36" s="126">
        <f t="shared" si="0"/>
        <v>92.33898305084746</v>
      </c>
      <c r="K36" s="96">
        <f t="shared" si="1"/>
        <v>67</v>
      </c>
      <c r="L36" s="96">
        <f t="shared" si="2"/>
        <v>46</v>
      </c>
      <c r="M36" s="96">
        <f t="shared" si="3"/>
        <v>113</v>
      </c>
      <c r="N36" s="126">
        <f t="shared" si="4"/>
        <v>7.6610169491525424</v>
      </c>
    </row>
    <row r="37" spans="1:14">
      <c r="A37" s="194"/>
      <c r="B37" s="194"/>
      <c r="C37" s="71" t="s">
        <v>149</v>
      </c>
      <c r="D37" s="96">
        <v>572</v>
      </c>
      <c r="E37" s="96">
        <v>600</v>
      </c>
      <c r="F37" s="96">
        <v>1172</v>
      </c>
      <c r="G37" s="96">
        <v>500</v>
      </c>
      <c r="H37" s="96">
        <v>551</v>
      </c>
      <c r="I37" s="96">
        <v>1051</v>
      </c>
      <c r="J37" s="126">
        <f t="shared" si="0"/>
        <v>89.675767918088738</v>
      </c>
      <c r="K37" s="96">
        <f t="shared" si="1"/>
        <v>72</v>
      </c>
      <c r="L37" s="96">
        <f t="shared" si="2"/>
        <v>49</v>
      </c>
      <c r="M37" s="96">
        <f t="shared" si="3"/>
        <v>121</v>
      </c>
      <c r="N37" s="126">
        <f t="shared" si="4"/>
        <v>10.324232081911262</v>
      </c>
    </row>
    <row r="38" spans="1:14">
      <c r="A38" s="194"/>
      <c r="B38" s="194"/>
      <c r="C38" s="71" t="s">
        <v>150</v>
      </c>
      <c r="D38" s="96">
        <v>771</v>
      </c>
      <c r="E38" s="96">
        <v>760</v>
      </c>
      <c r="F38" s="96">
        <v>1531</v>
      </c>
      <c r="G38" s="96">
        <v>695</v>
      </c>
      <c r="H38" s="96">
        <v>729</v>
      </c>
      <c r="I38" s="96">
        <v>1424</v>
      </c>
      <c r="J38" s="126">
        <f t="shared" si="0"/>
        <v>93.0111038536904</v>
      </c>
      <c r="K38" s="96">
        <f t="shared" si="1"/>
        <v>76</v>
      </c>
      <c r="L38" s="96">
        <f t="shared" si="2"/>
        <v>31</v>
      </c>
      <c r="M38" s="96">
        <f t="shared" si="3"/>
        <v>107</v>
      </c>
      <c r="N38" s="126">
        <f t="shared" si="4"/>
        <v>6.9888961463096022</v>
      </c>
    </row>
    <row r="39" spans="1:14">
      <c r="A39" s="194"/>
      <c r="B39" s="194"/>
      <c r="C39" s="71" t="s">
        <v>151</v>
      </c>
      <c r="D39" s="96">
        <v>508</v>
      </c>
      <c r="E39" s="96">
        <v>474</v>
      </c>
      <c r="F39" s="96">
        <v>982</v>
      </c>
      <c r="G39" s="96">
        <v>460</v>
      </c>
      <c r="H39" s="96">
        <v>438</v>
      </c>
      <c r="I39" s="96">
        <v>898</v>
      </c>
      <c r="J39" s="126">
        <f t="shared" si="0"/>
        <v>91.446028513238289</v>
      </c>
      <c r="K39" s="96">
        <f t="shared" si="1"/>
        <v>48</v>
      </c>
      <c r="L39" s="96">
        <f t="shared" si="2"/>
        <v>36</v>
      </c>
      <c r="M39" s="96">
        <f t="shared" si="3"/>
        <v>84</v>
      </c>
      <c r="N39" s="126">
        <f t="shared" si="4"/>
        <v>8.5539714867617107</v>
      </c>
    </row>
    <row r="40" spans="1:14">
      <c r="A40" s="194"/>
      <c r="B40" s="194"/>
      <c r="C40" s="71" t="s">
        <v>152</v>
      </c>
      <c r="D40" s="96">
        <v>428</v>
      </c>
      <c r="E40" s="96">
        <v>406</v>
      </c>
      <c r="F40" s="96">
        <v>834</v>
      </c>
      <c r="G40" s="96">
        <v>364</v>
      </c>
      <c r="H40" s="96">
        <v>362</v>
      </c>
      <c r="I40" s="96">
        <v>726</v>
      </c>
      <c r="J40" s="126">
        <f t="shared" si="0"/>
        <v>87.050359712230218</v>
      </c>
      <c r="K40" s="96">
        <f t="shared" si="1"/>
        <v>64</v>
      </c>
      <c r="L40" s="96">
        <f t="shared" si="2"/>
        <v>44</v>
      </c>
      <c r="M40" s="96">
        <f t="shared" si="3"/>
        <v>108</v>
      </c>
      <c r="N40" s="126">
        <f t="shared" si="4"/>
        <v>12.949640287769784</v>
      </c>
    </row>
    <row r="41" spans="1:14">
      <c r="A41" s="195"/>
      <c r="B41" s="195"/>
      <c r="C41" s="71" t="s">
        <v>153</v>
      </c>
      <c r="D41" s="96">
        <v>434</v>
      </c>
      <c r="E41" s="96">
        <v>433</v>
      </c>
      <c r="F41" s="96">
        <v>867</v>
      </c>
      <c r="G41" s="96">
        <v>387</v>
      </c>
      <c r="H41" s="96">
        <v>401</v>
      </c>
      <c r="I41" s="96">
        <v>788</v>
      </c>
      <c r="J41" s="126">
        <f t="shared" si="0"/>
        <v>90.888119953863907</v>
      </c>
      <c r="K41" s="96">
        <f t="shared" si="1"/>
        <v>47</v>
      </c>
      <c r="L41" s="96">
        <f t="shared" si="2"/>
        <v>32</v>
      </c>
      <c r="M41" s="96">
        <f t="shared" si="3"/>
        <v>79</v>
      </c>
      <c r="N41" s="126">
        <f t="shared" si="4"/>
        <v>9.1118800461361023</v>
      </c>
    </row>
    <row r="42" spans="1:14">
      <c r="A42" s="196" t="s">
        <v>162</v>
      </c>
      <c r="B42" s="197"/>
      <c r="C42" s="198"/>
      <c r="D42" s="119">
        <f>SUM(D35:D41)</f>
        <v>5593</v>
      </c>
      <c r="E42" s="119">
        <f t="shared" ref="E42:I42" si="9">SUM(E35:E41)</f>
        <v>5519</v>
      </c>
      <c r="F42" s="119">
        <f t="shared" si="9"/>
        <v>11112</v>
      </c>
      <c r="G42" s="119">
        <f t="shared" si="9"/>
        <v>4800</v>
      </c>
      <c r="H42" s="119">
        <f t="shared" si="9"/>
        <v>4910</v>
      </c>
      <c r="I42" s="119">
        <f t="shared" si="9"/>
        <v>9710</v>
      </c>
      <c r="J42" s="132">
        <f t="shared" si="0"/>
        <v>87.383009359251261</v>
      </c>
      <c r="K42" s="119">
        <f t="shared" si="1"/>
        <v>793</v>
      </c>
      <c r="L42" s="119">
        <f t="shared" si="2"/>
        <v>609</v>
      </c>
      <c r="M42" s="119">
        <f t="shared" si="3"/>
        <v>1402</v>
      </c>
      <c r="N42" s="132">
        <f t="shared" si="4"/>
        <v>12.616990640748741</v>
      </c>
    </row>
    <row r="43" spans="1:14">
      <c r="A43" s="193">
        <v>6</v>
      </c>
      <c r="B43" s="193" t="s">
        <v>6</v>
      </c>
      <c r="C43" s="71" t="s">
        <v>154</v>
      </c>
      <c r="D43" s="96">
        <v>3186</v>
      </c>
      <c r="E43" s="96">
        <v>3043</v>
      </c>
      <c r="F43" s="96">
        <v>6229</v>
      </c>
      <c r="G43" s="96">
        <v>2755</v>
      </c>
      <c r="H43" s="96">
        <v>2682</v>
      </c>
      <c r="I43" s="96">
        <v>5437</v>
      </c>
      <c r="J43" s="126">
        <f t="shared" si="0"/>
        <v>87.285278535880565</v>
      </c>
      <c r="K43" s="96">
        <f t="shared" si="1"/>
        <v>431</v>
      </c>
      <c r="L43" s="96">
        <f t="shared" si="2"/>
        <v>361</v>
      </c>
      <c r="M43" s="96">
        <f t="shared" si="3"/>
        <v>792</v>
      </c>
      <c r="N43" s="126">
        <f t="shared" si="4"/>
        <v>12.714721464119441</v>
      </c>
    </row>
    <row r="44" spans="1:14">
      <c r="A44" s="194"/>
      <c r="B44" s="194"/>
      <c r="C44" s="71" t="s">
        <v>155</v>
      </c>
      <c r="D44" s="96">
        <v>1198</v>
      </c>
      <c r="E44" s="96">
        <v>1130</v>
      </c>
      <c r="F44" s="96">
        <v>2328</v>
      </c>
      <c r="G44" s="96">
        <v>1091</v>
      </c>
      <c r="H44" s="96">
        <v>1056</v>
      </c>
      <c r="I44" s="96">
        <v>2147</v>
      </c>
      <c r="J44" s="126">
        <f t="shared" si="0"/>
        <v>92.225085910652922</v>
      </c>
      <c r="K44" s="96">
        <f t="shared" si="1"/>
        <v>107</v>
      </c>
      <c r="L44" s="96">
        <f t="shared" si="2"/>
        <v>74</v>
      </c>
      <c r="M44" s="96">
        <f t="shared" si="3"/>
        <v>181</v>
      </c>
      <c r="N44" s="126">
        <f t="shared" si="4"/>
        <v>7.7749140893470789</v>
      </c>
    </row>
    <row r="45" spans="1:14">
      <c r="A45" s="194"/>
      <c r="B45" s="194"/>
      <c r="C45" s="71" t="s">
        <v>156</v>
      </c>
      <c r="D45" s="96">
        <v>1468</v>
      </c>
      <c r="E45" s="96">
        <v>1442</v>
      </c>
      <c r="F45" s="96">
        <v>2910</v>
      </c>
      <c r="G45" s="96">
        <v>1339</v>
      </c>
      <c r="H45" s="96">
        <v>1361</v>
      </c>
      <c r="I45" s="96">
        <v>2700</v>
      </c>
      <c r="J45" s="126">
        <f t="shared" si="0"/>
        <v>92.783505154639172</v>
      </c>
      <c r="K45" s="96">
        <f t="shared" si="1"/>
        <v>129</v>
      </c>
      <c r="L45" s="96">
        <f t="shared" si="2"/>
        <v>81</v>
      </c>
      <c r="M45" s="96">
        <f t="shared" si="3"/>
        <v>210</v>
      </c>
      <c r="N45" s="126">
        <f t="shared" si="4"/>
        <v>7.216494845360824</v>
      </c>
    </row>
    <row r="46" spans="1:14">
      <c r="A46" s="195"/>
      <c r="B46" s="195"/>
      <c r="C46" s="71" t="s">
        <v>157</v>
      </c>
      <c r="D46" s="96">
        <v>1074</v>
      </c>
      <c r="E46" s="96">
        <v>1116</v>
      </c>
      <c r="F46" s="96">
        <v>2190</v>
      </c>
      <c r="G46" s="96">
        <v>1019</v>
      </c>
      <c r="H46" s="96">
        <v>1056</v>
      </c>
      <c r="I46" s="96">
        <v>2075</v>
      </c>
      <c r="J46" s="126">
        <f t="shared" si="0"/>
        <v>94.748858447488587</v>
      </c>
      <c r="K46" s="96">
        <f t="shared" si="1"/>
        <v>55</v>
      </c>
      <c r="L46" s="96">
        <f t="shared" si="2"/>
        <v>60</v>
      </c>
      <c r="M46" s="96">
        <f t="shared" si="3"/>
        <v>115</v>
      </c>
      <c r="N46" s="126">
        <f t="shared" si="4"/>
        <v>5.2511415525114149</v>
      </c>
    </row>
    <row r="47" spans="1:14">
      <c r="A47" s="196" t="s">
        <v>162</v>
      </c>
      <c r="B47" s="197"/>
      <c r="C47" s="198"/>
      <c r="D47" s="119">
        <f>SUM(D43:D46)</f>
        <v>6926</v>
      </c>
      <c r="E47" s="119">
        <f t="shared" ref="E47:I47" si="10">SUM(E43:E46)</f>
        <v>6731</v>
      </c>
      <c r="F47" s="119">
        <f t="shared" si="10"/>
        <v>13657</v>
      </c>
      <c r="G47" s="119">
        <f t="shared" si="10"/>
        <v>6204</v>
      </c>
      <c r="H47" s="119">
        <f t="shared" si="10"/>
        <v>6155</v>
      </c>
      <c r="I47" s="119">
        <f t="shared" si="10"/>
        <v>12359</v>
      </c>
      <c r="J47" s="132">
        <f t="shared" si="0"/>
        <v>90.49571648238998</v>
      </c>
      <c r="K47" s="119">
        <f t="shared" si="1"/>
        <v>722</v>
      </c>
      <c r="L47" s="119">
        <f t="shared" si="2"/>
        <v>576</v>
      </c>
      <c r="M47" s="119">
        <f t="shared" si="3"/>
        <v>1298</v>
      </c>
      <c r="N47" s="132">
        <f t="shared" si="4"/>
        <v>9.5042835176100162</v>
      </c>
    </row>
    <row r="48" spans="1:14">
      <c r="A48" s="71">
        <v>7</v>
      </c>
      <c r="B48" s="71" t="s">
        <v>7</v>
      </c>
      <c r="C48" s="71" t="s">
        <v>158</v>
      </c>
      <c r="D48" s="96">
        <v>2678</v>
      </c>
      <c r="E48" s="96">
        <v>2399</v>
      </c>
      <c r="F48" s="96">
        <v>5077</v>
      </c>
      <c r="G48" s="96">
        <v>2131</v>
      </c>
      <c r="H48" s="96">
        <v>1859</v>
      </c>
      <c r="I48" s="96">
        <v>3990</v>
      </c>
      <c r="J48" s="126">
        <f t="shared" si="0"/>
        <v>78.589718337600942</v>
      </c>
      <c r="K48" s="96">
        <f t="shared" si="1"/>
        <v>547</v>
      </c>
      <c r="L48" s="96">
        <f t="shared" si="2"/>
        <v>540</v>
      </c>
      <c r="M48" s="96">
        <f t="shared" si="3"/>
        <v>1087</v>
      </c>
      <c r="N48" s="126">
        <f t="shared" si="4"/>
        <v>21.410281662399054</v>
      </c>
    </row>
    <row r="49" spans="1:14">
      <c r="A49" s="71"/>
      <c r="B49" s="71"/>
      <c r="C49" s="71" t="s">
        <v>159</v>
      </c>
      <c r="D49" s="96">
        <v>1740</v>
      </c>
      <c r="E49" s="96">
        <v>1548</v>
      </c>
      <c r="F49" s="96">
        <v>3288</v>
      </c>
      <c r="G49" s="96">
        <v>1164</v>
      </c>
      <c r="H49" s="96">
        <v>1035</v>
      </c>
      <c r="I49" s="96">
        <v>2199</v>
      </c>
      <c r="J49" s="126">
        <f t="shared" si="0"/>
        <v>66.879562043795616</v>
      </c>
      <c r="K49" s="96">
        <f t="shared" si="1"/>
        <v>576</v>
      </c>
      <c r="L49" s="96">
        <f t="shared" si="2"/>
        <v>513</v>
      </c>
      <c r="M49" s="96">
        <f t="shared" si="3"/>
        <v>1089</v>
      </c>
      <c r="N49" s="126">
        <f t="shared" si="4"/>
        <v>33.120437956204377</v>
      </c>
    </row>
    <row r="50" spans="1:14">
      <c r="A50" s="71"/>
      <c r="B50" s="71"/>
      <c r="C50" s="71" t="s">
        <v>160</v>
      </c>
      <c r="D50" s="96">
        <v>821</v>
      </c>
      <c r="E50" s="96">
        <v>772</v>
      </c>
      <c r="F50" s="96">
        <v>1593</v>
      </c>
      <c r="G50" s="96">
        <v>769</v>
      </c>
      <c r="H50" s="96">
        <v>729</v>
      </c>
      <c r="I50" s="96">
        <v>1498</v>
      </c>
      <c r="J50" s="126">
        <f t="shared" si="0"/>
        <v>94.036409290646588</v>
      </c>
      <c r="K50" s="96">
        <f t="shared" si="1"/>
        <v>52</v>
      </c>
      <c r="L50" s="96">
        <f t="shared" si="2"/>
        <v>43</v>
      </c>
      <c r="M50" s="96">
        <f t="shared" si="3"/>
        <v>95</v>
      </c>
      <c r="N50" s="126">
        <f t="shared" si="4"/>
        <v>5.9635907093534213</v>
      </c>
    </row>
    <row r="51" spans="1:14">
      <c r="A51" s="71"/>
      <c r="B51" s="71"/>
      <c r="C51" s="71" t="s">
        <v>161</v>
      </c>
      <c r="D51" s="96">
        <v>1098</v>
      </c>
      <c r="E51" s="96">
        <v>1010</v>
      </c>
      <c r="F51" s="96">
        <v>2108</v>
      </c>
      <c r="G51" s="96">
        <v>1020</v>
      </c>
      <c r="H51" s="96">
        <v>937</v>
      </c>
      <c r="I51" s="96">
        <v>1957</v>
      </c>
      <c r="J51" s="126">
        <f t="shared" si="0"/>
        <v>92.836812144212516</v>
      </c>
      <c r="K51" s="96">
        <f t="shared" si="1"/>
        <v>78</v>
      </c>
      <c r="L51" s="96">
        <f t="shared" si="2"/>
        <v>73</v>
      </c>
      <c r="M51" s="96">
        <f t="shared" si="3"/>
        <v>151</v>
      </c>
      <c r="N51" s="126">
        <f t="shared" si="4"/>
        <v>7.1631878557874753</v>
      </c>
    </row>
    <row r="52" spans="1:14">
      <c r="A52" s="199" t="s">
        <v>162</v>
      </c>
      <c r="B52" s="199"/>
      <c r="C52" s="199"/>
      <c r="D52" s="119">
        <f>SUM(D48:D51)</f>
        <v>6337</v>
      </c>
      <c r="E52" s="119">
        <f t="shared" ref="E52:I52" si="11">SUM(E48:E51)</f>
        <v>5729</v>
      </c>
      <c r="F52" s="119">
        <f t="shared" si="11"/>
        <v>12066</v>
      </c>
      <c r="G52" s="119">
        <f t="shared" si="11"/>
        <v>5084</v>
      </c>
      <c r="H52" s="119">
        <f t="shared" si="11"/>
        <v>4560</v>
      </c>
      <c r="I52" s="119">
        <f t="shared" si="11"/>
        <v>9644</v>
      </c>
      <c r="J52" s="132">
        <f t="shared" si="0"/>
        <v>79.927067793800759</v>
      </c>
      <c r="K52" s="119">
        <f t="shared" si="1"/>
        <v>1253</v>
      </c>
      <c r="L52" s="119">
        <f t="shared" si="2"/>
        <v>1169</v>
      </c>
      <c r="M52" s="119">
        <f t="shared" si="3"/>
        <v>2422</v>
      </c>
      <c r="N52" s="132">
        <f t="shared" si="4"/>
        <v>20.072932206199237</v>
      </c>
    </row>
    <row r="53" spans="1:14">
      <c r="A53" s="200" t="s">
        <v>199</v>
      </c>
      <c r="B53" s="201"/>
      <c r="C53" s="202"/>
      <c r="D53" s="120">
        <f>D11+D23+D28+D34+D42+D47+D52</f>
        <v>64776</v>
      </c>
      <c r="E53" s="120">
        <f t="shared" ref="E53:I53" si="12">E11+E23+E28+E34+E42+E47+E52</f>
        <v>63232</v>
      </c>
      <c r="F53" s="120">
        <f t="shared" si="12"/>
        <v>128008</v>
      </c>
      <c r="G53" s="120">
        <f t="shared" si="12"/>
        <v>55860</v>
      </c>
      <c r="H53" s="120">
        <f t="shared" si="12"/>
        <v>55684</v>
      </c>
      <c r="I53" s="120">
        <f t="shared" si="12"/>
        <v>111544</v>
      </c>
      <c r="J53" s="133">
        <f t="shared" si="0"/>
        <v>87.138303856009003</v>
      </c>
      <c r="K53" s="120">
        <f t="shared" si="1"/>
        <v>8916</v>
      </c>
      <c r="L53" s="120">
        <f t="shared" si="2"/>
        <v>7548</v>
      </c>
      <c r="M53" s="120">
        <f t="shared" si="3"/>
        <v>16464</v>
      </c>
      <c r="N53" s="133">
        <f t="shared" si="4"/>
        <v>12.861696143991001</v>
      </c>
    </row>
    <row r="54" spans="1:14" ht="15.75">
      <c r="A54" s="23" t="s">
        <v>88</v>
      </c>
      <c r="B54" s="11"/>
      <c r="C54" s="11"/>
    </row>
    <row r="55" spans="1:14" ht="15.75">
      <c r="A55" s="23" t="s">
        <v>98</v>
      </c>
      <c r="B55" s="11"/>
      <c r="C55" s="11"/>
      <c r="D55" s="26"/>
    </row>
    <row r="56" spans="1:14" ht="15.75">
      <c r="K56" s="26" t="s">
        <v>97</v>
      </c>
      <c r="L56" s="11"/>
      <c r="M56" s="11"/>
      <c r="N56" s="11"/>
    </row>
    <row r="57" spans="1:14" ht="15.75">
      <c r="K57" s="27" t="s">
        <v>89</v>
      </c>
      <c r="L57" s="11"/>
      <c r="M57" s="11"/>
      <c r="N57" s="11"/>
    </row>
    <row r="58" spans="1:14" ht="15.75">
      <c r="K58" s="27" t="s">
        <v>90</v>
      </c>
      <c r="L58" s="11"/>
      <c r="M58" s="11"/>
      <c r="N58" s="11"/>
    </row>
    <row r="59" spans="1:14" ht="15.75">
      <c r="K59" s="26"/>
      <c r="L59" s="11"/>
      <c r="M59" s="11"/>
      <c r="N59" s="11"/>
    </row>
    <row r="60" spans="1:14" ht="15.75">
      <c r="K60" s="26"/>
      <c r="L60" s="11"/>
      <c r="M60" s="11"/>
      <c r="N60" s="11"/>
    </row>
    <row r="61" spans="1:14" ht="15.75">
      <c r="K61" s="26"/>
      <c r="L61" s="11"/>
      <c r="M61" s="11"/>
      <c r="N61" s="11"/>
    </row>
    <row r="62" spans="1:14" ht="15.75">
      <c r="K62" s="28" t="s">
        <v>91</v>
      </c>
      <c r="L62" s="11"/>
      <c r="M62" s="11"/>
      <c r="N62" s="11"/>
    </row>
    <row r="63" spans="1:14" ht="15.75">
      <c r="K63" s="26" t="s">
        <v>92</v>
      </c>
      <c r="L63" s="11"/>
      <c r="M63" s="11"/>
      <c r="N63" s="11"/>
    </row>
    <row r="64" spans="1:14" ht="15.75">
      <c r="K64" s="26" t="s">
        <v>93</v>
      </c>
      <c r="L64" s="11"/>
      <c r="M64" s="11"/>
      <c r="N64" s="11"/>
    </row>
  </sheetData>
  <mergeCells count="29">
    <mergeCell ref="A53:C53"/>
    <mergeCell ref="A1:N1"/>
    <mergeCell ref="A2:N2"/>
    <mergeCell ref="D4:N4"/>
    <mergeCell ref="C4:C6"/>
    <mergeCell ref="B4:B6"/>
    <mergeCell ref="A4:A6"/>
    <mergeCell ref="A7:A10"/>
    <mergeCell ref="B7:B10"/>
    <mergeCell ref="A23:C23"/>
    <mergeCell ref="B12:B22"/>
    <mergeCell ref="A12:A22"/>
    <mergeCell ref="B24:B27"/>
    <mergeCell ref="D5:F5"/>
    <mergeCell ref="G5:J5"/>
    <mergeCell ref="K5:N5"/>
    <mergeCell ref="A47:C47"/>
    <mergeCell ref="A52:C52"/>
    <mergeCell ref="A29:A33"/>
    <mergeCell ref="B29:B33"/>
    <mergeCell ref="B35:B41"/>
    <mergeCell ref="B43:B46"/>
    <mergeCell ref="A43:A46"/>
    <mergeCell ref="A24:A27"/>
    <mergeCell ref="A11:C11"/>
    <mergeCell ref="A28:C28"/>
    <mergeCell ref="A34:C34"/>
    <mergeCell ref="A42:C42"/>
    <mergeCell ref="A35:A41"/>
  </mergeCells>
  <pageMargins left="0.7" right="0.7" top="0.75" bottom="0.75" header="0.3" footer="0.3"/>
  <pageSetup orientation="portrait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N63"/>
  <sheetViews>
    <sheetView view="pageLayout" topLeftCell="C43" workbookViewId="0">
      <selection activeCell="H59" sqref="H59:H61"/>
    </sheetView>
  </sheetViews>
  <sheetFormatPr defaultRowHeight="15"/>
  <cols>
    <col min="1" max="1" width="4" customWidth="1"/>
    <col min="2" max="2" width="28.7109375" customWidth="1"/>
    <col min="3" max="3" width="34" customWidth="1"/>
    <col min="4" max="9" width="11.28515625" customWidth="1"/>
    <col min="10" max="10" width="14.7109375" customWidth="1"/>
    <col min="11" max="13" width="11.28515625" customWidth="1"/>
    <col min="14" max="14" width="16.85546875" customWidth="1"/>
  </cols>
  <sheetData>
    <row r="1" spans="1:14" ht="18">
      <c r="A1" s="176" t="s">
        <v>105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</row>
    <row r="2" spans="1:14" ht="18">
      <c r="A2" s="176" t="s">
        <v>225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</row>
    <row r="3" spans="1:14" ht="18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1:14" ht="15.75">
      <c r="A4" s="185" t="s">
        <v>9</v>
      </c>
      <c r="B4" s="185" t="s">
        <v>0</v>
      </c>
      <c r="C4" s="185" t="s">
        <v>122</v>
      </c>
      <c r="D4" s="185" t="s">
        <v>178</v>
      </c>
      <c r="E4" s="185"/>
      <c r="F4" s="185"/>
      <c r="G4" s="185" t="s">
        <v>218</v>
      </c>
      <c r="H4" s="185"/>
      <c r="I4" s="185"/>
      <c r="J4" s="185"/>
      <c r="K4" s="185" t="s">
        <v>219</v>
      </c>
      <c r="L4" s="185"/>
      <c r="M4" s="185"/>
      <c r="N4" s="185"/>
    </row>
    <row r="5" spans="1:14" ht="15.75">
      <c r="A5" s="185"/>
      <c r="B5" s="185"/>
      <c r="C5" s="185"/>
      <c r="D5" s="150" t="s">
        <v>11</v>
      </c>
      <c r="E5" s="150" t="s">
        <v>12</v>
      </c>
      <c r="F5" s="150" t="s">
        <v>13</v>
      </c>
      <c r="G5" s="150" t="s">
        <v>11</v>
      </c>
      <c r="H5" s="150" t="s">
        <v>12</v>
      </c>
      <c r="I5" s="150" t="s">
        <v>13</v>
      </c>
      <c r="J5" s="150" t="s">
        <v>179</v>
      </c>
      <c r="K5" s="150" t="s">
        <v>11</v>
      </c>
      <c r="L5" s="150" t="s">
        <v>12</v>
      </c>
      <c r="M5" s="150" t="s">
        <v>13</v>
      </c>
      <c r="N5" s="150" t="s">
        <v>181</v>
      </c>
    </row>
    <row r="6" spans="1:14">
      <c r="A6" s="193">
        <v>1</v>
      </c>
      <c r="B6" s="193" t="s">
        <v>1</v>
      </c>
      <c r="C6" s="71" t="s">
        <v>123</v>
      </c>
      <c r="D6" s="96">
        <v>6503</v>
      </c>
      <c r="E6" s="96">
        <v>6364</v>
      </c>
      <c r="F6" s="96">
        <v>12867</v>
      </c>
      <c r="G6" s="96">
        <v>5578</v>
      </c>
      <c r="H6" s="96">
        <v>5525</v>
      </c>
      <c r="I6" s="96">
        <v>11103</v>
      </c>
      <c r="J6" s="126">
        <f>I6/F6*100</f>
        <v>86.290510608533452</v>
      </c>
      <c r="K6" s="96">
        <f>D6-G6</f>
        <v>925</v>
      </c>
      <c r="L6" s="96">
        <f>E6-H6</f>
        <v>839</v>
      </c>
      <c r="M6" s="96">
        <f>F6-I6</f>
        <v>1764</v>
      </c>
      <c r="N6" s="126">
        <f>M6/F6*100</f>
        <v>13.709489391466542</v>
      </c>
    </row>
    <row r="7" spans="1:14">
      <c r="A7" s="194"/>
      <c r="B7" s="194"/>
      <c r="C7" s="71" t="s">
        <v>124</v>
      </c>
      <c r="D7" s="96">
        <v>4393</v>
      </c>
      <c r="E7" s="96">
        <v>4123</v>
      </c>
      <c r="F7" s="96">
        <v>8516</v>
      </c>
      <c r="G7" s="96">
        <v>3708</v>
      </c>
      <c r="H7" s="96">
        <v>3545</v>
      </c>
      <c r="I7" s="96">
        <v>7253</v>
      </c>
      <c r="J7" s="126">
        <f t="shared" ref="J7:J52" si="0">I7/F7*100</f>
        <v>85.1690934711132</v>
      </c>
      <c r="K7" s="96">
        <f t="shared" ref="K7:M52" si="1">D7-G7</f>
        <v>685</v>
      </c>
      <c r="L7" s="96">
        <f t="shared" si="1"/>
        <v>578</v>
      </c>
      <c r="M7" s="96">
        <f t="shared" si="1"/>
        <v>1263</v>
      </c>
      <c r="N7" s="126">
        <f t="shared" ref="N7:N52" si="2">M7/F7*100</f>
        <v>14.8309065288868</v>
      </c>
    </row>
    <row r="8" spans="1:14">
      <c r="A8" s="194"/>
      <c r="B8" s="194"/>
      <c r="C8" s="71" t="s">
        <v>125</v>
      </c>
      <c r="D8" s="96">
        <v>5365</v>
      </c>
      <c r="E8" s="96">
        <v>5154</v>
      </c>
      <c r="F8" s="96">
        <v>10519</v>
      </c>
      <c r="G8" s="96">
        <v>4575</v>
      </c>
      <c r="H8" s="96">
        <v>4438</v>
      </c>
      <c r="I8" s="96">
        <v>9013</v>
      </c>
      <c r="J8" s="126">
        <f t="shared" si="0"/>
        <v>85.6830497195551</v>
      </c>
      <c r="K8" s="96">
        <f t="shared" si="1"/>
        <v>790</v>
      </c>
      <c r="L8" s="96">
        <f t="shared" si="1"/>
        <v>716</v>
      </c>
      <c r="M8" s="96">
        <f t="shared" si="1"/>
        <v>1506</v>
      </c>
      <c r="N8" s="126">
        <f t="shared" si="2"/>
        <v>14.31695028044491</v>
      </c>
    </row>
    <row r="9" spans="1:14">
      <c r="A9" s="195"/>
      <c r="B9" s="195"/>
      <c r="C9" s="71" t="s">
        <v>126</v>
      </c>
      <c r="D9" s="96">
        <v>1723</v>
      </c>
      <c r="E9" s="96">
        <v>1720</v>
      </c>
      <c r="F9" s="96">
        <v>3443</v>
      </c>
      <c r="G9" s="96">
        <v>1384</v>
      </c>
      <c r="H9" s="96">
        <v>1407</v>
      </c>
      <c r="I9" s="96">
        <v>2791</v>
      </c>
      <c r="J9" s="126">
        <f t="shared" si="0"/>
        <v>81.063026430438569</v>
      </c>
      <c r="K9" s="96">
        <f t="shared" si="1"/>
        <v>339</v>
      </c>
      <c r="L9" s="96">
        <f t="shared" si="1"/>
        <v>313</v>
      </c>
      <c r="M9" s="96">
        <f t="shared" si="1"/>
        <v>652</v>
      </c>
      <c r="N9" s="126">
        <f t="shared" si="2"/>
        <v>18.936973569561431</v>
      </c>
    </row>
    <row r="10" spans="1:14" s="112" customFormat="1">
      <c r="A10" s="210" t="s">
        <v>162</v>
      </c>
      <c r="B10" s="211"/>
      <c r="C10" s="212"/>
      <c r="D10" s="119">
        <f t="shared" ref="D10:F10" si="3">SUM(D6:D9)</f>
        <v>17984</v>
      </c>
      <c r="E10" s="119">
        <f t="shared" si="3"/>
        <v>17361</v>
      </c>
      <c r="F10" s="119">
        <f t="shared" si="3"/>
        <v>35345</v>
      </c>
      <c r="G10" s="119">
        <f t="shared" ref="G10:I10" si="4">SUM(G6:G9)</f>
        <v>15245</v>
      </c>
      <c r="H10" s="119">
        <f t="shared" si="4"/>
        <v>14915</v>
      </c>
      <c r="I10" s="119">
        <f t="shared" si="4"/>
        <v>30160</v>
      </c>
      <c r="J10" s="132">
        <f t="shared" si="0"/>
        <v>85.330315461875799</v>
      </c>
      <c r="K10" s="119">
        <f>D10-G10</f>
        <v>2739</v>
      </c>
      <c r="L10" s="119">
        <f t="shared" si="1"/>
        <v>2446</v>
      </c>
      <c r="M10" s="119">
        <f t="shared" si="1"/>
        <v>5185</v>
      </c>
      <c r="N10" s="132">
        <f t="shared" si="2"/>
        <v>14.669684538124203</v>
      </c>
    </row>
    <row r="11" spans="1:14">
      <c r="A11" s="193">
        <v>2</v>
      </c>
      <c r="B11" s="193" t="s">
        <v>2</v>
      </c>
      <c r="C11" s="71" t="s">
        <v>127</v>
      </c>
      <c r="D11" s="96">
        <v>1564</v>
      </c>
      <c r="E11" s="96">
        <v>1589</v>
      </c>
      <c r="F11" s="96">
        <v>3153</v>
      </c>
      <c r="G11" s="96">
        <v>1427</v>
      </c>
      <c r="H11" s="96">
        <v>1482</v>
      </c>
      <c r="I11" s="96">
        <v>2909</v>
      </c>
      <c r="J11" s="126">
        <f t="shared" si="0"/>
        <v>92.261338407865523</v>
      </c>
      <c r="K11" s="96">
        <f t="shared" si="1"/>
        <v>137</v>
      </c>
      <c r="L11" s="96">
        <f t="shared" si="1"/>
        <v>107</v>
      </c>
      <c r="M11" s="96">
        <f t="shared" si="1"/>
        <v>244</v>
      </c>
      <c r="N11" s="126">
        <f t="shared" si="2"/>
        <v>7.7386615921344752</v>
      </c>
    </row>
    <row r="12" spans="1:14">
      <c r="A12" s="194"/>
      <c r="B12" s="194"/>
      <c r="C12" s="71" t="s">
        <v>128</v>
      </c>
      <c r="D12" s="96">
        <v>1543</v>
      </c>
      <c r="E12" s="96">
        <v>1641</v>
      </c>
      <c r="F12" s="96">
        <v>3184</v>
      </c>
      <c r="G12" s="96">
        <v>1406</v>
      </c>
      <c r="H12" s="96">
        <v>1543</v>
      </c>
      <c r="I12" s="96">
        <v>2949</v>
      </c>
      <c r="J12" s="126">
        <f t="shared" si="0"/>
        <v>92.619346733668337</v>
      </c>
      <c r="K12" s="96">
        <f t="shared" si="1"/>
        <v>137</v>
      </c>
      <c r="L12" s="96">
        <f t="shared" si="1"/>
        <v>98</v>
      </c>
      <c r="M12" s="96">
        <f t="shared" si="1"/>
        <v>235</v>
      </c>
      <c r="N12" s="126">
        <f t="shared" si="2"/>
        <v>7.3806532663316577</v>
      </c>
    </row>
    <row r="13" spans="1:14">
      <c r="A13" s="194"/>
      <c r="B13" s="194"/>
      <c r="C13" s="71" t="s">
        <v>129</v>
      </c>
      <c r="D13" s="96">
        <v>795</v>
      </c>
      <c r="E13" s="96">
        <v>828</v>
      </c>
      <c r="F13" s="96">
        <v>1623</v>
      </c>
      <c r="G13" s="96">
        <v>722</v>
      </c>
      <c r="H13" s="96">
        <v>768</v>
      </c>
      <c r="I13" s="96">
        <v>1490</v>
      </c>
      <c r="J13" s="126">
        <f t="shared" si="0"/>
        <v>91.805298829328407</v>
      </c>
      <c r="K13" s="96">
        <f t="shared" si="1"/>
        <v>73</v>
      </c>
      <c r="L13" s="96">
        <f t="shared" si="1"/>
        <v>60</v>
      </c>
      <c r="M13" s="96">
        <f t="shared" si="1"/>
        <v>133</v>
      </c>
      <c r="N13" s="126">
        <f t="shared" si="2"/>
        <v>8.1947011706715962</v>
      </c>
    </row>
    <row r="14" spans="1:14">
      <c r="A14" s="194"/>
      <c r="B14" s="194"/>
      <c r="C14" s="71" t="s">
        <v>130</v>
      </c>
      <c r="D14" s="96">
        <v>902</v>
      </c>
      <c r="E14" s="96">
        <v>908</v>
      </c>
      <c r="F14" s="96">
        <v>1810</v>
      </c>
      <c r="G14" s="96">
        <v>821</v>
      </c>
      <c r="H14" s="96">
        <v>853</v>
      </c>
      <c r="I14" s="96">
        <v>1674</v>
      </c>
      <c r="J14" s="126">
        <f t="shared" si="0"/>
        <v>92.486187845303874</v>
      </c>
      <c r="K14" s="96">
        <f t="shared" si="1"/>
        <v>81</v>
      </c>
      <c r="L14" s="96">
        <f t="shared" si="1"/>
        <v>55</v>
      </c>
      <c r="M14" s="96">
        <f t="shared" si="1"/>
        <v>136</v>
      </c>
      <c r="N14" s="126">
        <f t="shared" si="2"/>
        <v>7.5138121546961329</v>
      </c>
    </row>
    <row r="15" spans="1:14">
      <c r="A15" s="194"/>
      <c r="B15" s="194"/>
      <c r="C15" s="71" t="s">
        <v>131</v>
      </c>
      <c r="D15" s="96">
        <v>1312</v>
      </c>
      <c r="E15" s="96">
        <v>1344</v>
      </c>
      <c r="F15" s="96">
        <v>2656</v>
      </c>
      <c r="G15" s="96">
        <v>1212</v>
      </c>
      <c r="H15" s="96">
        <v>1255</v>
      </c>
      <c r="I15" s="96">
        <v>2467</v>
      </c>
      <c r="J15" s="126">
        <f t="shared" si="0"/>
        <v>92.884036144578303</v>
      </c>
      <c r="K15" s="96">
        <f t="shared" si="1"/>
        <v>100</v>
      </c>
      <c r="L15" s="96">
        <f t="shared" si="1"/>
        <v>89</v>
      </c>
      <c r="M15" s="96">
        <f t="shared" si="1"/>
        <v>189</v>
      </c>
      <c r="N15" s="126">
        <f t="shared" si="2"/>
        <v>7.1159638554216862</v>
      </c>
    </row>
    <row r="16" spans="1:14">
      <c r="A16" s="194"/>
      <c r="B16" s="194"/>
      <c r="C16" s="71" t="s">
        <v>132</v>
      </c>
      <c r="D16" s="96">
        <v>1408</v>
      </c>
      <c r="E16" s="96">
        <v>1391</v>
      </c>
      <c r="F16" s="96">
        <v>2799</v>
      </c>
      <c r="G16" s="96">
        <v>1306</v>
      </c>
      <c r="H16" s="96">
        <v>1310</v>
      </c>
      <c r="I16" s="96">
        <v>2616</v>
      </c>
      <c r="J16" s="126">
        <f t="shared" si="0"/>
        <v>93.461950696677391</v>
      </c>
      <c r="K16" s="96">
        <f t="shared" si="1"/>
        <v>102</v>
      </c>
      <c r="L16" s="96">
        <f t="shared" si="1"/>
        <v>81</v>
      </c>
      <c r="M16" s="96">
        <f t="shared" si="1"/>
        <v>183</v>
      </c>
      <c r="N16" s="126">
        <f t="shared" si="2"/>
        <v>6.5380493033226159</v>
      </c>
    </row>
    <row r="17" spans="1:14">
      <c r="A17" s="194"/>
      <c r="B17" s="194"/>
      <c r="C17" s="71" t="s">
        <v>133</v>
      </c>
      <c r="D17" s="96">
        <v>713</v>
      </c>
      <c r="E17" s="96">
        <v>758</v>
      </c>
      <c r="F17" s="96">
        <v>1471</v>
      </c>
      <c r="G17" s="96">
        <v>665</v>
      </c>
      <c r="H17" s="96">
        <v>720</v>
      </c>
      <c r="I17" s="96">
        <v>1385</v>
      </c>
      <c r="J17" s="126">
        <f t="shared" si="0"/>
        <v>94.153636981645136</v>
      </c>
      <c r="K17" s="96">
        <f t="shared" si="1"/>
        <v>48</v>
      </c>
      <c r="L17" s="96">
        <f t="shared" si="1"/>
        <v>38</v>
      </c>
      <c r="M17" s="96">
        <f t="shared" si="1"/>
        <v>86</v>
      </c>
      <c r="N17" s="126">
        <f t="shared" si="2"/>
        <v>5.8463630183548609</v>
      </c>
    </row>
    <row r="18" spans="1:14">
      <c r="A18" s="194"/>
      <c r="B18" s="194"/>
      <c r="C18" s="71" t="s">
        <v>134</v>
      </c>
      <c r="D18" s="96">
        <v>771</v>
      </c>
      <c r="E18" s="96">
        <v>786</v>
      </c>
      <c r="F18" s="96">
        <v>1557</v>
      </c>
      <c r="G18" s="96">
        <v>701</v>
      </c>
      <c r="H18" s="96">
        <v>748</v>
      </c>
      <c r="I18" s="96">
        <v>1449</v>
      </c>
      <c r="J18" s="126">
        <f t="shared" si="0"/>
        <v>93.063583815028906</v>
      </c>
      <c r="K18" s="96">
        <f t="shared" si="1"/>
        <v>70</v>
      </c>
      <c r="L18" s="96">
        <f t="shared" si="1"/>
        <v>38</v>
      </c>
      <c r="M18" s="96">
        <f t="shared" si="1"/>
        <v>108</v>
      </c>
      <c r="N18" s="126">
        <f t="shared" si="2"/>
        <v>6.9364161849710975</v>
      </c>
    </row>
    <row r="19" spans="1:14">
      <c r="A19" s="194"/>
      <c r="B19" s="194"/>
      <c r="C19" s="71" t="s">
        <v>135</v>
      </c>
      <c r="D19" s="96">
        <v>928</v>
      </c>
      <c r="E19" s="96">
        <v>1044</v>
      </c>
      <c r="F19" s="96">
        <v>1972</v>
      </c>
      <c r="G19" s="96">
        <v>864</v>
      </c>
      <c r="H19" s="96">
        <v>987</v>
      </c>
      <c r="I19" s="96">
        <v>1851</v>
      </c>
      <c r="J19" s="126">
        <f t="shared" si="0"/>
        <v>93.864097363083161</v>
      </c>
      <c r="K19" s="96">
        <f t="shared" si="1"/>
        <v>64</v>
      </c>
      <c r="L19" s="96">
        <f t="shared" si="1"/>
        <v>57</v>
      </c>
      <c r="M19" s="96">
        <f t="shared" si="1"/>
        <v>121</v>
      </c>
      <c r="N19" s="126">
        <f t="shared" si="2"/>
        <v>6.1359026369168364</v>
      </c>
    </row>
    <row r="20" spans="1:14">
      <c r="A20" s="194"/>
      <c r="B20" s="194"/>
      <c r="C20" s="71" t="s">
        <v>136</v>
      </c>
      <c r="D20" s="96">
        <v>694</v>
      </c>
      <c r="E20" s="96">
        <v>714</v>
      </c>
      <c r="F20" s="96">
        <v>1408</v>
      </c>
      <c r="G20" s="96">
        <v>639</v>
      </c>
      <c r="H20" s="96">
        <v>670</v>
      </c>
      <c r="I20" s="96">
        <v>1309</v>
      </c>
      <c r="J20" s="126">
        <f t="shared" si="0"/>
        <v>92.96875</v>
      </c>
      <c r="K20" s="96">
        <f t="shared" si="1"/>
        <v>55</v>
      </c>
      <c r="L20" s="96">
        <f t="shared" si="1"/>
        <v>44</v>
      </c>
      <c r="M20" s="96">
        <f t="shared" si="1"/>
        <v>99</v>
      </c>
      <c r="N20" s="126">
        <f t="shared" si="2"/>
        <v>7.03125</v>
      </c>
    </row>
    <row r="21" spans="1:14">
      <c r="A21" s="195"/>
      <c r="B21" s="195"/>
      <c r="C21" s="71" t="s">
        <v>137</v>
      </c>
      <c r="D21" s="96">
        <v>1343</v>
      </c>
      <c r="E21" s="96">
        <v>1335</v>
      </c>
      <c r="F21" s="96">
        <v>2678</v>
      </c>
      <c r="G21" s="96">
        <v>1249</v>
      </c>
      <c r="H21" s="96">
        <v>1264</v>
      </c>
      <c r="I21" s="96">
        <v>2513</v>
      </c>
      <c r="J21" s="126">
        <f t="shared" si="0"/>
        <v>93.838685586258393</v>
      </c>
      <c r="K21" s="96">
        <f t="shared" si="1"/>
        <v>94</v>
      </c>
      <c r="L21" s="96">
        <f t="shared" si="1"/>
        <v>71</v>
      </c>
      <c r="M21" s="96">
        <f t="shared" si="1"/>
        <v>165</v>
      </c>
      <c r="N21" s="126">
        <f t="shared" si="2"/>
        <v>6.1613144137415983</v>
      </c>
    </row>
    <row r="22" spans="1:14" s="112" customFormat="1">
      <c r="A22" s="210" t="s">
        <v>162</v>
      </c>
      <c r="B22" s="211"/>
      <c r="C22" s="212"/>
      <c r="D22" s="119">
        <f>SUM(D11:D21)</f>
        <v>11973</v>
      </c>
      <c r="E22" s="119">
        <f t="shared" ref="E22:F22" si="5">SUM(E11:E21)</f>
        <v>12338</v>
      </c>
      <c r="F22" s="119">
        <f t="shared" si="5"/>
        <v>24311</v>
      </c>
      <c r="G22" s="119">
        <f t="shared" ref="G22:I22" si="6">SUM(G11:G21)</f>
        <v>11012</v>
      </c>
      <c r="H22" s="119">
        <f t="shared" si="6"/>
        <v>11600</v>
      </c>
      <c r="I22" s="119">
        <f t="shared" si="6"/>
        <v>22612</v>
      </c>
      <c r="J22" s="132">
        <f t="shared" si="0"/>
        <v>93.011394019168279</v>
      </c>
      <c r="K22" s="119">
        <f t="shared" si="1"/>
        <v>961</v>
      </c>
      <c r="L22" s="119">
        <f t="shared" si="1"/>
        <v>738</v>
      </c>
      <c r="M22" s="119">
        <f t="shared" si="1"/>
        <v>1699</v>
      </c>
      <c r="N22" s="132">
        <f t="shared" si="2"/>
        <v>6.9886059808317222</v>
      </c>
    </row>
    <row r="23" spans="1:14">
      <c r="A23" s="193">
        <v>3</v>
      </c>
      <c r="B23" s="193" t="s">
        <v>3</v>
      </c>
      <c r="C23" s="71" t="s">
        <v>138</v>
      </c>
      <c r="D23" s="96">
        <v>2837</v>
      </c>
      <c r="E23" s="96">
        <v>2823</v>
      </c>
      <c r="F23" s="96">
        <v>5660</v>
      </c>
      <c r="G23" s="96">
        <v>2343</v>
      </c>
      <c r="H23" s="96">
        <v>2452</v>
      </c>
      <c r="I23" s="96">
        <v>4795</v>
      </c>
      <c r="J23" s="126">
        <f t="shared" si="0"/>
        <v>84.717314487632507</v>
      </c>
      <c r="K23" s="96">
        <f t="shared" si="1"/>
        <v>494</v>
      </c>
      <c r="L23" s="96">
        <f t="shared" si="1"/>
        <v>371</v>
      </c>
      <c r="M23" s="96">
        <f t="shared" si="1"/>
        <v>865</v>
      </c>
      <c r="N23" s="126">
        <f t="shared" si="2"/>
        <v>15.282685512367491</v>
      </c>
    </row>
    <row r="24" spans="1:14">
      <c r="A24" s="194"/>
      <c r="B24" s="194"/>
      <c r="C24" s="71" t="s">
        <v>139</v>
      </c>
      <c r="D24" s="96">
        <v>1606</v>
      </c>
      <c r="E24" s="96">
        <v>1554</v>
      </c>
      <c r="F24" s="96">
        <v>3160</v>
      </c>
      <c r="G24" s="96">
        <v>1226</v>
      </c>
      <c r="H24" s="96">
        <v>1183</v>
      </c>
      <c r="I24" s="96">
        <v>2409</v>
      </c>
      <c r="J24" s="126">
        <f t="shared" si="0"/>
        <v>76.234177215189874</v>
      </c>
      <c r="K24" s="96">
        <f t="shared" si="1"/>
        <v>380</v>
      </c>
      <c r="L24" s="96">
        <f t="shared" si="1"/>
        <v>371</v>
      </c>
      <c r="M24" s="96">
        <f t="shared" si="1"/>
        <v>751</v>
      </c>
      <c r="N24" s="126">
        <f t="shared" si="2"/>
        <v>23.765822784810126</v>
      </c>
    </row>
    <row r="25" spans="1:14">
      <c r="A25" s="194"/>
      <c r="B25" s="194"/>
      <c r="C25" s="71" t="s">
        <v>140</v>
      </c>
      <c r="D25" s="96">
        <v>2710</v>
      </c>
      <c r="E25" s="96">
        <v>2597</v>
      </c>
      <c r="F25" s="96">
        <v>5307</v>
      </c>
      <c r="G25" s="96">
        <v>2301</v>
      </c>
      <c r="H25" s="96">
        <v>2219</v>
      </c>
      <c r="I25" s="96">
        <v>4520</v>
      </c>
      <c r="J25" s="126">
        <f t="shared" si="0"/>
        <v>85.170529489353683</v>
      </c>
      <c r="K25" s="96">
        <f t="shared" si="1"/>
        <v>409</v>
      </c>
      <c r="L25" s="96">
        <f t="shared" si="1"/>
        <v>378</v>
      </c>
      <c r="M25" s="96">
        <f t="shared" si="1"/>
        <v>787</v>
      </c>
      <c r="N25" s="126">
        <f t="shared" si="2"/>
        <v>14.829470510646317</v>
      </c>
    </row>
    <row r="26" spans="1:14">
      <c r="A26" s="195"/>
      <c r="B26" s="195"/>
      <c r="C26" s="71" t="s">
        <v>141</v>
      </c>
      <c r="D26" s="96">
        <v>3501</v>
      </c>
      <c r="E26" s="96">
        <v>3401</v>
      </c>
      <c r="F26" s="96">
        <v>6902</v>
      </c>
      <c r="G26" s="96">
        <v>2965</v>
      </c>
      <c r="H26" s="96">
        <v>3008</v>
      </c>
      <c r="I26" s="96">
        <v>5973</v>
      </c>
      <c r="J26" s="126">
        <f t="shared" si="0"/>
        <v>86.540133294697185</v>
      </c>
      <c r="K26" s="96">
        <f t="shared" si="1"/>
        <v>536</v>
      </c>
      <c r="L26" s="96">
        <f t="shared" si="1"/>
        <v>393</v>
      </c>
      <c r="M26" s="96">
        <f t="shared" si="1"/>
        <v>929</v>
      </c>
      <c r="N26" s="126">
        <f t="shared" si="2"/>
        <v>13.459866705302812</v>
      </c>
    </row>
    <row r="27" spans="1:14" s="112" customFormat="1">
      <c r="A27" s="210" t="s">
        <v>162</v>
      </c>
      <c r="B27" s="211"/>
      <c r="C27" s="212"/>
      <c r="D27" s="119">
        <f>SUM(D23:D26)</f>
        <v>10654</v>
      </c>
      <c r="E27" s="119">
        <f t="shared" ref="E27:F27" si="7">SUM(E23:E26)</f>
        <v>10375</v>
      </c>
      <c r="F27" s="119">
        <f t="shared" si="7"/>
        <v>21029</v>
      </c>
      <c r="G27" s="119">
        <f t="shared" ref="G27:I27" si="8">SUM(G23:G26)</f>
        <v>8835</v>
      </c>
      <c r="H27" s="119">
        <f t="shared" si="8"/>
        <v>8862</v>
      </c>
      <c r="I27" s="119">
        <f t="shared" si="8"/>
        <v>17697</v>
      </c>
      <c r="J27" s="132">
        <f t="shared" si="0"/>
        <v>84.155214227970902</v>
      </c>
      <c r="K27" s="119">
        <f t="shared" si="1"/>
        <v>1819</v>
      </c>
      <c r="L27" s="119">
        <f t="shared" si="1"/>
        <v>1513</v>
      </c>
      <c r="M27" s="119">
        <f t="shared" si="1"/>
        <v>3332</v>
      </c>
      <c r="N27" s="132">
        <f t="shared" si="2"/>
        <v>15.844785772029102</v>
      </c>
    </row>
    <row r="28" spans="1:14">
      <c r="A28" s="193">
        <v>4</v>
      </c>
      <c r="B28" s="193" t="s">
        <v>4</v>
      </c>
      <c r="C28" s="71" t="s">
        <v>142</v>
      </c>
      <c r="D28" s="96">
        <v>2126</v>
      </c>
      <c r="E28" s="96">
        <v>2050</v>
      </c>
      <c r="F28" s="96">
        <v>4176</v>
      </c>
      <c r="G28" s="96">
        <v>1767</v>
      </c>
      <c r="H28" s="96">
        <v>1753</v>
      </c>
      <c r="I28" s="96">
        <v>3520</v>
      </c>
      <c r="J28" s="126">
        <f t="shared" si="0"/>
        <v>84.291187739463595</v>
      </c>
      <c r="K28" s="96">
        <f t="shared" si="1"/>
        <v>359</v>
      </c>
      <c r="L28" s="96">
        <f t="shared" si="1"/>
        <v>297</v>
      </c>
      <c r="M28" s="96">
        <f t="shared" si="1"/>
        <v>656</v>
      </c>
      <c r="N28" s="126">
        <f t="shared" si="2"/>
        <v>15.708812260536398</v>
      </c>
    </row>
    <row r="29" spans="1:14">
      <c r="A29" s="194"/>
      <c r="B29" s="194"/>
      <c r="C29" s="71" t="s">
        <v>143</v>
      </c>
      <c r="D29" s="96">
        <v>1226</v>
      </c>
      <c r="E29" s="96">
        <v>1230</v>
      </c>
      <c r="F29" s="96">
        <v>2456</v>
      </c>
      <c r="G29" s="96">
        <v>1156</v>
      </c>
      <c r="H29" s="96">
        <v>1172</v>
      </c>
      <c r="I29" s="96">
        <v>2328</v>
      </c>
      <c r="J29" s="126">
        <f t="shared" si="0"/>
        <v>94.788273615635177</v>
      </c>
      <c r="K29" s="96">
        <f t="shared" si="1"/>
        <v>70</v>
      </c>
      <c r="L29" s="96">
        <f t="shared" si="1"/>
        <v>58</v>
      </c>
      <c r="M29" s="96">
        <f t="shared" si="1"/>
        <v>128</v>
      </c>
      <c r="N29" s="126">
        <f t="shared" si="2"/>
        <v>5.2117263843648214</v>
      </c>
    </row>
    <row r="30" spans="1:14">
      <c r="A30" s="194"/>
      <c r="B30" s="194"/>
      <c r="C30" s="71" t="s">
        <v>144</v>
      </c>
      <c r="D30" s="96">
        <v>1096</v>
      </c>
      <c r="E30" s="96">
        <v>1086</v>
      </c>
      <c r="F30" s="96">
        <v>2182</v>
      </c>
      <c r="G30" s="96">
        <v>959</v>
      </c>
      <c r="H30" s="96">
        <v>989</v>
      </c>
      <c r="I30" s="96">
        <v>1948</v>
      </c>
      <c r="J30" s="126">
        <f t="shared" si="0"/>
        <v>89.275893675527044</v>
      </c>
      <c r="K30" s="96">
        <f t="shared" si="1"/>
        <v>137</v>
      </c>
      <c r="L30" s="96">
        <f t="shared" si="1"/>
        <v>97</v>
      </c>
      <c r="M30" s="96">
        <f t="shared" si="1"/>
        <v>234</v>
      </c>
      <c r="N30" s="126">
        <f t="shared" si="2"/>
        <v>10.724106324472961</v>
      </c>
    </row>
    <row r="31" spans="1:14">
      <c r="A31" s="194"/>
      <c r="B31" s="194"/>
      <c r="C31" s="71" t="s">
        <v>145</v>
      </c>
      <c r="D31" s="96">
        <v>452</v>
      </c>
      <c r="E31" s="96">
        <v>423</v>
      </c>
      <c r="F31" s="96">
        <v>875</v>
      </c>
      <c r="G31" s="96">
        <v>423</v>
      </c>
      <c r="H31" s="96">
        <v>402</v>
      </c>
      <c r="I31" s="96">
        <v>825</v>
      </c>
      <c r="J31" s="126">
        <f t="shared" si="0"/>
        <v>94.285714285714278</v>
      </c>
      <c r="K31" s="96">
        <f t="shared" si="1"/>
        <v>29</v>
      </c>
      <c r="L31" s="96">
        <f t="shared" si="1"/>
        <v>21</v>
      </c>
      <c r="M31" s="96">
        <f t="shared" si="1"/>
        <v>50</v>
      </c>
      <c r="N31" s="126">
        <f t="shared" si="2"/>
        <v>5.7142857142857144</v>
      </c>
    </row>
    <row r="32" spans="1:14">
      <c r="A32" s="195"/>
      <c r="B32" s="195"/>
      <c r="C32" s="71" t="s">
        <v>146</v>
      </c>
      <c r="D32" s="96">
        <v>409</v>
      </c>
      <c r="E32" s="96">
        <v>390</v>
      </c>
      <c r="F32" s="96">
        <v>799</v>
      </c>
      <c r="G32" s="96">
        <v>375</v>
      </c>
      <c r="H32" s="96">
        <v>366</v>
      </c>
      <c r="I32" s="96">
        <v>741</v>
      </c>
      <c r="J32" s="126">
        <f t="shared" si="0"/>
        <v>92.740926157697118</v>
      </c>
      <c r="K32" s="96">
        <f t="shared" si="1"/>
        <v>34</v>
      </c>
      <c r="L32" s="96">
        <f t="shared" si="1"/>
        <v>24</v>
      </c>
      <c r="M32" s="96">
        <f t="shared" si="1"/>
        <v>58</v>
      </c>
      <c r="N32" s="126">
        <f t="shared" si="2"/>
        <v>7.259073842302878</v>
      </c>
    </row>
    <row r="33" spans="1:14" s="112" customFormat="1">
      <c r="A33" s="210" t="s">
        <v>162</v>
      </c>
      <c r="B33" s="211"/>
      <c r="C33" s="212"/>
      <c r="D33" s="119">
        <f>SUM(D28:D32)</f>
        <v>5309</v>
      </c>
      <c r="E33" s="119">
        <f t="shared" ref="E33:F33" si="9">SUM(E28:E32)</f>
        <v>5179</v>
      </c>
      <c r="F33" s="119">
        <f t="shared" si="9"/>
        <v>10488</v>
      </c>
      <c r="G33" s="119">
        <f t="shared" ref="G33:I33" si="10">SUM(G28:G32)</f>
        <v>4680</v>
      </c>
      <c r="H33" s="119">
        <f t="shared" si="10"/>
        <v>4682</v>
      </c>
      <c r="I33" s="119">
        <f t="shared" si="10"/>
        <v>9362</v>
      </c>
      <c r="J33" s="132">
        <f t="shared" si="0"/>
        <v>89.263920671243326</v>
      </c>
      <c r="K33" s="119">
        <f t="shared" si="1"/>
        <v>629</v>
      </c>
      <c r="L33" s="119">
        <f t="shared" si="1"/>
        <v>497</v>
      </c>
      <c r="M33" s="119">
        <f t="shared" si="1"/>
        <v>1126</v>
      </c>
      <c r="N33" s="132">
        <f t="shared" si="2"/>
        <v>10.736079328756674</v>
      </c>
    </row>
    <row r="34" spans="1:14">
      <c r="A34" s="193">
        <v>5</v>
      </c>
      <c r="B34" s="193" t="s">
        <v>5</v>
      </c>
      <c r="C34" s="71" t="s">
        <v>147</v>
      </c>
      <c r="D34" s="96">
        <v>2130</v>
      </c>
      <c r="E34" s="96">
        <v>2121</v>
      </c>
      <c r="F34" s="96">
        <v>4251</v>
      </c>
      <c r="G34" s="96">
        <v>1711</v>
      </c>
      <c r="H34" s="96">
        <v>1750</v>
      </c>
      <c r="I34" s="96">
        <v>3461</v>
      </c>
      <c r="J34" s="126">
        <f t="shared" si="0"/>
        <v>81.41613737944013</v>
      </c>
      <c r="K34" s="96">
        <f t="shared" si="1"/>
        <v>419</v>
      </c>
      <c r="L34" s="96">
        <f t="shared" si="1"/>
        <v>371</v>
      </c>
      <c r="M34" s="96">
        <f t="shared" si="1"/>
        <v>790</v>
      </c>
      <c r="N34" s="126">
        <f t="shared" si="2"/>
        <v>18.58386262055987</v>
      </c>
    </row>
    <row r="35" spans="1:14">
      <c r="A35" s="194"/>
      <c r="B35" s="194"/>
      <c r="C35" s="71" t="s">
        <v>148</v>
      </c>
      <c r="D35" s="96">
        <v>750</v>
      </c>
      <c r="E35" s="96">
        <v>725</v>
      </c>
      <c r="F35" s="96">
        <v>1475</v>
      </c>
      <c r="G35" s="96">
        <v>683</v>
      </c>
      <c r="H35" s="96">
        <v>679</v>
      </c>
      <c r="I35" s="96">
        <v>1362</v>
      </c>
      <c r="J35" s="126">
        <f t="shared" si="0"/>
        <v>92.33898305084746</v>
      </c>
      <c r="K35" s="96">
        <f t="shared" si="1"/>
        <v>67</v>
      </c>
      <c r="L35" s="96">
        <f t="shared" si="1"/>
        <v>46</v>
      </c>
      <c r="M35" s="96">
        <f t="shared" si="1"/>
        <v>113</v>
      </c>
      <c r="N35" s="126">
        <f t="shared" si="2"/>
        <v>7.6610169491525424</v>
      </c>
    </row>
    <row r="36" spans="1:14">
      <c r="A36" s="194"/>
      <c r="B36" s="194"/>
      <c r="C36" s="71" t="s">
        <v>149</v>
      </c>
      <c r="D36" s="96">
        <v>572</v>
      </c>
      <c r="E36" s="96">
        <v>600</v>
      </c>
      <c r="F36" s="96">
        <v>1172</v>
      </c>
      <c r="G36" s="96">
        <v>500</v>
      </c>
      <c r="H36" s="96">
        <v>551</v>
      </c>
      <c r="I36" s="96">
        <v>1051</v>
      </c>
      <c r="J36" s="126">
        <f t="shared" si="0"/>
        <v>89.675767918088738</v>
      </c>
      <c r="K36" s="96">
        <f t="shared" si="1"/>
        <v>72</v>
      </c>
      <c r="L36" s="96">
        <f t="shared" si="1"/>
        <v>49</v>
      </c>
      <c r="M36" s="96">
        <f t="shared" si="1"/>
        <v>121</v>
      </c>
      <c r="N36" s="126">
        <f t="shared" si="2"/>
        <v>10.324232081911262</v>
      </c>
    </row>
    <row r="37" spans="1:14">
      <c r="A37" s="194"/>
      <c r="B37" s="194"/>
      <c r="C37" s="71" t="s">
        <v>150</v>
      </c>
      <c r="D37" s="96">
        <v>771</v>
      </c>
      <c r="E37" s="96">
        <v>760</v>
      </c>
      <c r="F37" s="96">
        <v>1531</v>
      </c>
      <c r="G37" s="96">
        <v>695</v>
      </c>
      <c r="H37" s="96">
        <v>729</v>
      </c>
      <c r="I37" s="96">
        <v>1424</v>
      </c>
      <c r="J37" s="126">
        <f t="shared" si="0"/>
        <v>93.0111038536904</v>
      </c>
      <c r="K37" s="96">
        <f t="shared" si="1"/>
        <v>76</v>
      </c>
      <c r="L37" s="96">
        <f t="shared" si="1"/>
        <v>31</v>
      </c>
      <c r="M37" s="96">
        <f t="shared" si="1"/>
        <v>107</v>
      </c>
      <c r="N37" s="126">
        <f t="shared" si="2"/>
        <v>6.9888961463096022</v>
      </c>
    </row>
    <row r="38" spans="1:14">
      <c r="A38" s="194"/>
      <c r="B38" s="194"/>
      <c r="C38" s="71" t="s">
        <v>151</v>
      </c>
      <c r="D38" s="96">
        <v>508</v>
      </c>
      <c r="E38" s="96">
        <v>474</v>
      </c>
      <c r="F38" s="96">
        <v>982</v>
      </c>
      <c r="G38" s="96">
        <v>460</v>
      </c>
      <c r="H38" s="96">
        <v>438</v>
      </c>
      <c r="I38" s="96">
        <v>898</v>
      </c>
      <c r="J38" s="126">
        <f t="shared" si="0"/>
        <v>91.446028513238289</v>
      </c>
      <c r="K38" s="96">
        <f t="shared" si="1"/>
        <v>48</v>
      </c>
      <c r="L38" s="96">
        <f t="shared" si="1"/>
        <v>36</v>
      </c>
      <c r="M38" s="96">
        <f t="shared" si="1"/>
        <v>84</v>
      </c>
      <c r="N38" s="126">
        <f t="shared" si="2"/>
        <v>8.5539714867617107</v>
      </c>
    </row>
    <row r="39" spans="1:14">
      <c r="A39" s="194"/>
      <c r="B39" s="194"/>
      <c r="C39" s="71" t="s">
        <v>152</v>
      </c>
      <c r="D39" s="96">
        <v>428</v>
      </c>
      <c r="E39" s="96">
        <v>406</v>
      </c>
      <c r="F39" s="96">
        <v>834</v>
      </c>
      <c r="G39" s="96">
        <v>364</v>
      </c>
      <c r="H39" s="96">
        <v>362</v>
      </c>
      <c r="I39" s="96">
        <v>726</v>
      </c>
      <c r="J39" s="126">
        <f t="shared" si="0"/>
        <v>87.050359712230218</v>
      </c>
      <c r="K39" s="96">
        <f t="shared" si="1"/>
        <v>64</v>
      </c>
      <c r="L39" s="96">
        <f t="shared" si="1"/>
        <v>44</v>
      </c>
      <c r="M39" s="96">
        <f t="shared" si="1"/>
        <v>108</v>
      </c>
      <c r="N39" s="126">
        <f t="shared" si="2"/>
        <v>12.949640287769784</v>
      </c>
    </row>
    <row r="40" spans="1:14">
      <c r="A40" s="195"/>
      <c r="B40" s="195"/>
      <c r="C40" s="71" t="s">
        <v>153</v>
      </c>
      <c r="D40" s="96">
        <v>434</v>
      </c>
      <c r="E40" s="96">
        <v>433</v>
      </c>
      <c r="F40" s="96">
        <v>867</v>
      </c>
      <c r="G40" s="96">
        <v>387</v>
      </c>
      <c r="H40" s="96">
        <v>401</v>
      </c>
      <c r="I40" s="96">
        <v>788</v>
      </c>
      <c r="J40" s="126">
        <f t="shared" si="0"/>
        <v>90.888119953863907</v>
      </c>
      <c r="K40" s="96">
        <f t="shared" si="1"/>
        <v>47</v>
      </c>
      <c r="L40" s="96">
        <f t="shared" si="1"/>
        <v>32</v>
      </c>
      <c r="M40" s="96">
        <f t="shared" si="1"/>
        <v>79</v>
      </c>
      <c r="N40" s="126">
        <f t="shared" si="2"/>
        <v>9.1118800461361023</v>
      </c>
    </row>
    <row r="41" spans="1:14" s="112" customFormat="1">
      <c r="A41" s="210" t="s">
        <v>162</v>
      </c>
      <c r="B41" s="211"/>
      <c r="C41" s="212"/>
      <c r="D41" s="119">
        <f>SUM(D34:D40)</f>
        <v>5593</v>
      </c>
      <c r="E41" s="119">
        <f t="shared" ref="E41:F41" si="11">SUM(E34:E40)</f>
        <v>5519</v>
      </c>
      <c r="F41" s="119">
        <f t="shared" si="11"/>
        <v>11112</v>
      </c>
      <c r="G41" s="119">
        <f t="shared" ref="G41:I41" si="12">SUM(G34:G40)</f>
        <v>4800</v>
      </c>
      <c r="H41" s="119">
        <f t="shared" si="12"/>
        <v>4910</v>
      </c>
      <c r="I41" s="119">
        <f t="shared" si="12"/>
        <v>9710</v>
      </c>
      <c r="J41" s="132">
        <f t="shared" si="0"/>
        <v>87.383009359251261</v>
      </c>
      <c r="K41" s="119">
        <f t="shared" si="1"/>
        <v>793</v>
      </c>
      <c r="L41" s="119">
        <f t="shared" si="1"/>
        <v>609</v>
      </c>
      <c r="M41" s="119">
        <f t="shared" si="1"/>
        <v>1402</v>
      </c>
      <c r="N41" s="132">
        <f t="shared" si="2"/>
        <v>12.616990640748741</v>
      </c>
    </row>
    <row r="42" spans="1:14">
      <c r="A42" s="193">
        <v>6</v>
      </c>
      <c r="B42" s="193" t="s">
        <v>6</v>
      </c>
      <c r="C42" s="71" t="s">
        <v>154</v>
      </c>
      <c r="D42" s="96">
        <v>3186</v>
      </c>
      <c r="E42" s="96">
        <v>3043</v>
      </c>
      <c r="F42" s="96">
        <v>6229</v>
      </c>
      <c r="G42" s="96">
        <v>2755</v>
      </c>
      <c r="H42" s="96">
        <v>2682</v>
      </c>
      <c r="I42" s="96">
        <v>5437</v>
      </c>
      <c r="J42" s="126">
        <f t="shared" si="0"/>
        <v>87.285278535880565</v>
      </c>
      <c r="K42" s="96">
        <f t="shared" si="1"/>
        <v>431</v>
      </c>
      <c r="L42" s="96">
        <f t="shared" si="1"/>
        <v>361</v>
      </c>
      <c r="M42" s="96">
        <f t="shared" si="1"/>
        <v>792</v>
      </c>
      <c r="N42" s="126">
        <f t="shared" si="2"/>
        <v>12.714721464119441</v>
      </c>
    </row>
    <row r="43" spans="1:14">
      <c r="A43" s="194"/>
      <c r="B43" s="194"/>
      <c r="C43" s="71" t="s">
        <v>155</v>
      </c>
      <c r="D43" s="96">
        <v>1198</v>
      </c>
      <c r="E43" s="96">
        <v>1130</v>
      </c>
      <c r="F43" s="96">
        <v>2328</v>
      </c>
      <c r="G43" s="96">
        <v>1091</v>
      </c>
      <c r="H43" s="96">
        <v>1056</v>
      </c>
      <c r="I43" s="96">
        <v>2147</v>
      </c>
      <c r="J43" s="126">
        <f t="shared" si="0"/>
        <v>92.225085910652922</v>
      </c>
      <c r="K43" s="96">
        <f t="shared" si="1"/>
        <v>107</v>
      </c>
      <c r="L43" s="96">
        <f t="shared" si="1"/>
        <v>74</v>
      </c>
      <c r="M43" s="96">
        <f t="shared" si="1"/>
        <v>181</v>
      </c>
      <c r="N43" s="126">
        <f t="shared" si="2"/>
        <v>7.7749140893470789</v>
      </c>
    </row>
    <row r="44" spans="1:14">
      <c r="A44" s="194"/>
      <c r="B44" s="194"/>
      <c r="C44" s="71" t="s">
        <v>156</v>
      </c>
      <c r="D44" s="96">
        <v>1468</v>
      </c>
      <c r="E44" s="96">
        <v>1442</v>
      </c>
      <c r="F44" s="96">
        <v>2910</v>
      </c>
      <c r="G44" s="96">
        <v>1339</v>
      </c>
      <c r="H44" s="96">
        <v>1361</v>
      </c>
      <c r="I44" s="96">
        <v>2700</v>
      </c>
      <c r="J44" s="126">
        <f t="shared" si="0"/>
        <v>92.783505154639172</v>
      </c>
      <c r="K44" s="96">
        <f t="shared" si="1"/>
        <v>129</v>
      </c>
      <c r="L44" s="96">
        <f t="shared" si="1"/>
        <v>81</v>
      </c>
      <c r="M44" s="96">
        <f t="shared" si="1"/>
        <v>210</v>
      </c>
      <c r="N44" s="126">
        <f t="shared" si="2"/>
        <v>7.216494845360824</v>
      </c>
    </row>
    <row r="45" spans="1:14">
      <c r="A45" s="195"/>
      <c r="B45" s="195"/>
      <c r="C45" s="71" t="s">
        <v>157</v>
      </c>
      <c r="D45" s="96">
        <v>1074</v>
      </c>
      <c r="E45" s="96">
        <v>1116</v>
      </c>
      <c r="F45" s="96">
        <v>2190</v>
      </c>
      <c r="G45" s="96">
        <v>1019</v>
      </c>
      <c r="H45" s="96">
        <v>1056</v>
      </c>
      <c r="I45" s="96">
        <v>2075</v>
      </c>
      <c r="J45" s="126">
        <f t="shared" si="0"/>
        <v>94.748858447488587</v>
      </c>
      <c r="K45" s="96">
        <f t="shared" si="1"/>
        <v>55</v>
      </c>
      <c r="L45" s="96">
        <f t="shared" si="1"/>
        <v>60</v>
      </c>
      <c r="M45" s="96">
        <f t="shared" si="1"/>
        <v>115</v>
      </c>
      <c r="N45" s="126">
        <f t="shared" si="2"/>
        <v>5.2511415525114149</v>
      </c>
    </row>
    <row r="46" spans="1:14" s="112" customFormat="1">
      <c r="A46" s="210" t="s">
        <v>162</v>
      </c>
      <c r="B46" s="211"/>
      <c r="C46" s="212"/>
      <c r="D46" s="119">
        <f>SUM(D42:D45)</f>
        <v>6926</v>
      </c>
      <c r="E46" s="119">
        <f t="shared" ref="E46:F46" si="13">SUM(E42:E45)</f>
        <v>6731</v>
      </c>
      <c r="F46" s="119">
        <f t="shared" si="13"/>
        <v>13657</v>
      </c>
      <c r="G46" s="119">
        <f t="shared" ref="G46:I46" si="14">SUM(G42:G45)</f>
        <v>6204</v>
      </c>
      <c r="H46" s="119">
        <f t="shared" si="14"/>
        <v>6155</v>
      </c>
      <c r="I46" s="119">
        <f t="shared" si="14"/>
        <v>12359</v>
      </c>
      <c r="J46" s="132">
        <f t="shared" si="0"/>
        <v>90.49571648238998</v>
      </c>
      <c r="K46" s="119">
        <f t="shared" si="1"/>
        <v>722</v>
      </c>
      <c r="L46" s="119">
        <f t="shared" si="1"/>
        <v>576</v>
      </c>
      <c r="M46" s="119">
        <f t="shared" si="1"/>
        <v>1298</v>
      </c>
      <c r="N46" s="132">
        <f t="shared" si="2"/>
        <v>9.5042835176100162</v>
      </c>
    </row>
    <row r="47" spans="1:14">
      <c r="A47" s="71">
        <v>7</v>
      </c>
      <c r="B47" s="71" t="s">
        <v>7</v>
      </c>
      <c r="C47" s="71" t="s">
        <v>158</v>
      </c>
      <c r="D47" s="96">
        <v>2678</v>
      </c>
      <c r="E47" s="96">
        <v>2399</v>
      </c>
      <c r="F47" s="96">
        <v>5077</v>
      </c>
      <c r="G47" s="96">
        <v>2131</v>
      </c>
      <c r="H47" s="96">
        <v>1859</v>
      </c>
      <c r="I47" s="96">
        <v>3990</v>
      </c>
      <c r="J47" s="126">
        <f t="shared" si="0"/>
        <v>78.589718337600942</v>
      </c>
      <c r="K47" s="96">
        <f t="shared" si="1"/>
        <v>547</v>
      </c>
      <c r="L47" s="96">
        <f t="shared" si="1"/>
        <v>540</v>
      </c>
      <c r="M47" s="96">
        <f t="shared" si="1"/>
        <v>1087</v>
      </c>
      <c r="N47" s="126">
        <f t="shared" si="2"/>
        <v>21.410281662399054</v>
      </c>
    </row>
    <row r="48" spans="1:14">
      <c r="A48" s="71"/>
      <c r="B48" s="71"/>
      <c r="C48" s="71" t="s">
        <v>159</v>
      </c>
      <c r="D48" s="96">
        <v>1740</v>
      </c>
      <c r="E48" s="96">
        <v>1548</v>
      </c>
      <c r="F48" s="96">
        <v>3288</v>
      </c>
      <c r="G48" s="96">
        <v>1164</v>
      </c>
      <c r="H48" s="96">
        <v>1035</v>
      </c>
      <c r="I48" s="96">
        <v>2199</v>
      </c>
      <c r="J48" s="126">
        <f t="shared" si="0"/>
        <v>66.879562043795616</v>
      </c>
      <c r="K48" s="96">
        <f t="shared" si="1"/>
        <v>576</v>
      </c>
      <c r="L48" s="96">
        <f t="shared" si="1"/>
        <v>513</v>
      </c>
      <c r="M48" s="96">
        <f t="shared" si="1"/>
        <v>1089</v>
      </c>
      <c r="N48" s="126">
        <f t="shared" si="2"/>
        <v>33.120437956204377</v>
      </c>
    </row>
    <row r="49" spans="1:14">
      <c r="A49" s="71"/>
      <c r="B49" s="71"/>
      <c r="C49" s="71" t="s">
        <v>160</v>
      </c>
      <c r="D49" s="96">
        <v>821</v>
      </c>
      <c r="E49" s="96">
        <v>772</v>
      </c>
      <c r="F49" s="96">
        <v>1593</v>
      </c>
      <c r="G49" s="96">
        <v>769</v>
      </c>
      <c r="H49" s="96">
        <v>729</v>
      </c>
      <c r="I49" s="96">
        <v>1498</v>
      </c>
      <c r="J49" s="126">
        <f t="shared" si="0"/>
        <v>94.036409290646588</v>
      </c>
      <c r="K49" s="96">
        <f t="shared" si="1"/>
        <v>52</v>
      </c>
      <c r="L49" s="96">
        <f t="shared" si="1"/>
        <v>43</v>
      </c>
      <c r="M49" s="96">
        <f t="shared" si="1"/>
        <v>95</v>
      </c>
      <c r="N49" s="126">
        <f t="shared" si="2"/>
        <v>5.9635907093534213</v>
      </c>
    </row>
    <row r="50" spans="1:14">
      <c r="A50" s="71"/>
      <c r="B50" s="71"/>
      <c r="C50" s="71" t="s">
        <v>161</v>
      </c>
      <c r="D50" s="96">
        <v>1098</v>
      </c>
      <c r="E50" s="96">
        <v>1010</v>
      </c>
      <c r="F50" s="96">
        <v>2108</v>
      </c>
      <c r="G50" s="96">
        <v>1020</v>
      </c>
      <c r="H50" s="96">
        <v>937</v>
      </c>
      <c r="I50" s="96">
        <v>1957</v>
      </c>
      <c r="J50" s="126">
        <f t="shared" si="0"/>
        <v>92.836812144212516</v>
      </c>
      <c r="K50" s="96">
        <f t="shared" si="1"/>
        <v>78</v>
      </c>
      <c r="L50" s="96">
        <f t="shared" si="1"/>
        <v>73</v>
      </c>
      <c r="M50" s="96">
        <f t="shared" si="1"/>
        <v>151</v>
      </c>
      <c r="N50" s="126">
        <f t="shared" si="2"/>
        <v>7.1631878557874753</v>
      </c>
    </row>
    <row r="51" spans="1:14" s="112" customFormat="1">
      <c r="A51" s="206" t="s">
        <v>162</v>
      </c>
      <c r="B51" s="206"/>
      <c r="C51" s="206"/>
      <c r="D51" s="119">
        <f>SUM(D47:D50)</f>
        <v>6337</v>
      </c>
      <c r="E51" s="119">
        <f t="shared" ref="E51:F51" si="15">SUM(E47:E50)</f>
        <v>5729</v>
      </c>
      <c r="F51" s="119">
        <f t="shared" si="15"/>
        <v>12066</v>
      </c>
      <c r="G51" s="119">
        <f t="shared" ref="G51:I51" si="16">SUM(G47:G50)</f>
        <v>5084</v>
      </c>
      <c r="H51" s="119">
        <f t="shared" si="16"/>
        <v>4560</v>
      </c>
      <c r="I51" s="119">
        <f t="shared" si="16"/>
        <v>9644</v>
      </c>
      <c r="J51" s="132">
        <f t="shared" si="0"/>
        <v>79.927067793800759</v>
      </c>
      <c r="K51" s="119">
        <f t="shared" si="1"/>
        <v>1253</v>
      </c>
      <c r="L51" s="119">
        <f t="shared" si="1"/>
        <v>1169</v>
      </c>
      <c r="M51" s="119">
        <f t="shared" si="1"/>
        <v>2422</v>
      </c>
      <c r="N51" s="132">
        <f t="shared" si="2"/>
        <v>20.072932206199237</v>
      </c>
    </row>
    <row r="52" spans="1:14" s="112" customFormat="1">
      <c r="A52" s="207" t="s">
        <v>199</v>
      </c>
      <c r="B52" s="208"/>
      <c r="C52" s="209"/>
      <c r="D52" s="120">
        <f>D10+D22+D27+D33+D41+D46+D51</f>
        <v>64776</v>
      </c>
      <c r="E52" s="120">
        <f t="shared" ref="E52:F52" si="17">E10+E22+E27+E33+E41+E46+E51</f>
        <v>63232</v>
      </c>
      <c r="F52" s="120">
        <f t="shared" si="17"/>
        <v>128008</v>
      </c>
      <c r="G52" s="120">
        <f t="shared" ref="G52:I52" si="18">G10+G22+G27+G33+G41+G46+G51</f>
        <v>55860</v>
      </c>
      <c r="H52" s="120">
        <f t="shared" si="18"/>
        <v>55684</v>
      </c>
      <c r="I52" s="120">
        <f t="shared" si="18"/>
        <v>111544</v>
      </c>
      <c r="J52" s="133">
        <f t="shared" si="0"/>
        <v>87.138303856009003</v>
      </c>
      <c r="K52" s="120">
        <f t="shared" si="1"/>
        <v>8916</v>
      </c>
      <c r="L52" s="120">
        <f t="shared" si="1"/>
        <v>7548</v>
      </c>
      <c r="M52" s="120">
        <f t="shared" si="1"/>
        <v>16464</v>
      </c>
      <c r="N52" s="133">
        <f t="shared" si="2"/>
        <v>12.861696143991001</v>
      </c>
    </row>
    <row r="53" spans="1:14" ht="15.75">
      <c r="A53" s="23" t="s">
        <v>88</v>
      </c>
      <c r="B53" s="11"/>
      <c r="C53" s="11"/>
    </row>
    <row r="54" spans="1:14" ht="15.75">
      <c r="A54" s="23" t="s">
        <v>98</v>
      </c>
      <c r="B54" s="11"/>
      <c r="C54" s="11"/>
      <c r="D54" s="26"/>
    </row>
    <row r="55" spans="1:14" ht="15.75">
      <c r="K55" s="26" t="s">
        <v>97</v>
      </c>
      <c r="L55" s="11"/>
      <c r="M55" s="11"/>
      <c r="N55" s="11"/>
    </row>
    <row r="56" spans="1:14" ht="15.75">
      <c r="K56" s="27" t="s">
        <v>89</v>
      </c>
      <c r="L56" s="11"/>
      <c r="M56" s="11"/>
      <c r="N56" s="11"/>
    </row>
    <row r="57" spans="1:14" ht="15.75">
      <c r="K57" s="27" t="s">
        <v>90</v>
      </c>
      <c r="L57" s="11"/>
      <c r="M57" s="11"/>
      <c r="N57" s="11"/>
    </row>
    <row r="58" spans="1:14" ht="15.75">
      <c r="K58" s="26"/>
      <c r="L58" s="11"/>
      <c r="M58" s="11"/>
      <c r="N58" s="11"/>
    </row>
    <row r="59" spans="1:14" ht="15.75">
      <c r="K59" s="26"/>
      <c r="L59" s="11"/>
      <c r="M59" s="11"/>
      <c r="N59" s="11"/>
    </row>
    <row r="60" spans="1:14" ht="15.75">
      <c r="K60" s="26"/>
      <c r="L60" s="11"/>
      <c r="M60" s="11"/>
      <c r="N60" s="11"/>
    </row>
    <row r="61" spans="1:14" ht="15.75">
      <c r="K61" s="28" t="s">
        <v>91</v>
      </c>
      <c r="L61" s="11"/>
      <c r="M61" s="11"/>
      <c r="N61" s="11"/>
    </row>
    <row r="62" spans="1:14" ht="15.75">
      <c r="K62" s="26" t="s">
        <v>92</v>
      </c>
      <c r="L62" s="11"/>
      <c r="M62" s="11"/>
      <c r="N62" s="11"/>
    </row>
    <row r="63" spans="1:14" ht="15.75">
      <c r="K63" s="26" t="s">
        <v>93</v>
      </c>
      <c r="L63" s="11"/>
      <c r="M63" s="11"/>
      <c r="N63" s="11"/>
    </row>
  </sheetData>
  <mergeCells count="28">
    <mergeCell ref="A1:N1"/>
    <mergeCell ref="A2:N2"/>
    <mergeCell ref="A4:A5"/>
    <mergeCell ref="B4:B5"/>
    <mergeCell ref="C4:C5"/>
    <mergeCell ref="D4:F4"/>
    <mergeCell ref="G4:J4"/>
    <mergeCell ref="K4:N4"/>
    <mergeCell ref="A33:C33"/>
    <mergeCell ref="A6:A9"/>
    <mergeCell ref="B6:B9"/>
    <mergeCell ref="A10:C10"/>
    <mergeCell ref="A11:A21"/>
    <mergeCell ref="B11:B21"/>
    <mergeCell ref="A22:C22"/>
    <mergeCell ref="A23:A26"/>
    <mergeCell ref="B23:B26"/>
    <mergeCell ref="A27:C27"/>
    <mergeCell ref="A28:A32"/>
    <mergeCell ref="B28:B32"/>
    <mergeCell ref="A51:C51"/>
    <mergeCell ref="A52:C52"/>
    <mergeCell ref="A34:A40"/>
    <mergeCell ref="B34:B40"/>
    <mergeCell ref="A41:C41"/>
    <mergeCell ref="A42:A45"/>
    <mergeCell ref="B42:B45"/>
    <mergeCell ref="A46:C46"/>
  </mergeCells>
  <pageMargins left="0.7" right="0.7" top="0.75" bottom="0.75" header="0.3" footer="0.3"/>
  <pageSetup paperSize="256" scale="50" orientation="landscape" horizontalDpi="4294967293" verticalDpi="0" r:id="rId1"/>
  <headerFooter>
    <oddFooter>&amp;R23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62"/>
  <sheetViews>
    <sheetView view="pageLayout" zoomScaleSheetLayoutView="100" workbookViewId="0">
      <selection activeCell="J38" sqref="J38"/>
    </sheetView>
  </sheetViews>
  <sheetFormatPr defaultRowHeight="15"/>
  <cols>
    <col min="1" max="1" width="5.140625" customWidth="1"/>
    <col min="2" max="2" width="34.5703125" style="72" customWidth="1"/>
    <col min="3" max="3" width="34.5703125" customWidth="1"/>
    <col min="4" max="4" width="15" customWidth="1"/>
    <col min="5" max="5" width="17.28515625" customWidth="1"/>
    <col min="6" max="6" width="23.42578125" customWidth="1"/>
    <col min="7" max="7" width="15" customWidth="1"/>
  </cols>
  <sheetData>
    <row r="1" spans="1:7" ht="18">
      <c r="A1" s="176" t="s">
        <v>105</v>
      </c>
      <c r="B1" s="176"/>
      <c r="C1" s="176"/>
      <c r="D1" s="176"/>
      <c r="E1" s="176"/>
      <c r="F1" s="176"/>
      <c r="G1" s="176"/>
    </row>
    <row r="2" spans="1:7" ht="18">
      <c r="A2" s="176" t="s">
        <v>197</v>
      </c>
      <c r="B2" s="176"/>
      <c r="C2" s="176"/>
      <c r="D2" s="176"/>
      <c r="E2" s="176"/>
      <c r="F2" s="176"/>
      <c r="G2" s="176"/>
    </row>
    <row r="4" spans="1:7" ht="26.1" customHeight="1">
      <c r="A4" s="75" t="s">
        <v>9</v>
      </c>
      <c r="B4" s="75" t="s">
        <v>121</v>
      </c>
      <c r="C4" s="75" t="s">
        <v>122</v>
      </c>
      <c r="D4" s="75" t="s">
        <v>220</v>
      </c>
      <c r="E4" s="75" t="s">
        <v>30</v>
      </c>
      <c r="F4" s="75" t="s">
        <v>31</v>
      </c>
      <c r="G4" s="75" t="s">
        <v>8</v>
      </c>
    </row>
    <row r="5" spans="1:7">
      <c r="A5" s="177">
        <v>1</v>
      </c>
      <c r="B5" s="180" t="s">
        <v>1</v>
      </c>
      <c r="C5" s="71" t="s">
        <v>123</v>
      </c>
      <c r="D5" s="96">
        <v>5155</v>
      </c>
      <c r="E5" s="96">
        <v>9657</v>
      </c>
      <c r="F5" s="96">
        <v>9312</v>
      </c>
      <c r="G5" s="117">
        <v>18969</v>
      </c>
    </row>
    <row r="6" spans="1:7">
      <c r="A6" s="178"/>
      <c r="B6" s="181"/>
      <c r="C6" s="71" t="s">
        <v>124</v>
      </c>
      <c r="D6" s="96">
        <v>3404</v>
      </c>
      <c r="E6" s="96">
        <v>6417</v>
      </c>
      <c r="F6" s="96">
        <v>5944</v>
      </c>
      <c r="G6" s="117">
        <v>12361</v>
      </c>
    </row>
    <row r="7" spans="1:7">
      <c r="A7" s="178"/>
      <c r="B7" s="181"/>
      <c r="C7" s="71" t="s">
        <v>125</v>
      </c>
      <c r="D7" s="96">
        <v>4303</v>
      </c>
      <c r="E7" s="96">
        <v>7570</v>
      </c>
      <c r="F7" s="96">
        <v>7253</v>
      </c>
      <c r="G7" s="117">
        <v>14823</v>
      </c>
    </row>
    <row r="8" spans="1:7">
      <c r="A8" s="179"/>
      <c r="B8" s="182"/>
      <c r="C8" s="71" t="s">
        <v>126</v>
      </c>
      <c r="D8" s="96">
        <v>1349</v>
      </c>
      <c r="E8" s="96">
        <v>2533</v>
      </c>
      <c r="F8" s="96">
        <v>2443</v>
      </c>
      <c r="G8" s="117">
        <v>4976</v>
      </c>
    </row>
    <row r="9" spans="1:7" ht="15.75">
      <c r="A9" s="168" t="s">
        <v>162</v>
      </c>
      <c r="B9" s="169"/>
      <c r="C9" s="170"/>
      <c r="D9" s="116">
        <f>SUM(D5:D8)</f>
        <v>14211</v>
      </c>
      <c r="E9" s="116">
        <f t="shared" ref="E9:F9" si="0">SUM(E5:E8)</f>
        <v>26177</v>
      </c>
      <c r="F9" s="116">
        <f t="shared" si="0"/>
        <v>24952</v>
      </c>
      <c r="G9" s="116">
        <f>SUM(G5:G8)</f>
        <v>51129</v>
      </c>
    </row>
    <row r="10" spans="1:7">
      <c r="A10" s="177">
        <v>2</v>
      </c>
      <c r="B10" s="180" t="s">
        <v>2</v>
      </c>
      <c r="C10" s="71" t="s">
        <v>127</v>
      </c>
      <c r="D10" s="96">
        <v>1281</v>
      </c>
      <c r="E10" s="96">
        <v>2142</v>
      </c>
      <c r="F10" s="96">
        <v>2162</v>
      </c>
      <c r="G10" s="117">
        <v>4304</v>
      </c>
    </row>
    <row r="11" spans="1:7">
      <c r="A11" s="178"/>
      <c r="B11" s="181"/>
      <c r="C11" s="71" t="s">
        <v>128</v>
      </c>
      <c r="D11" s="96">
        <v>1315</v>
      </c>
      <c r="E11" s="96">
        <v>2167</v>
      </c>
      <c r="F11" s="96">
        <v>2281</v>
      </c>
      <c r="G11" s="117">
        <v>4448</v>
      </c>
    </row>
    <row r="12" spans="1:7">
      <c r="A12" s="178"/>
      <c r="B12" s="181"/>
      <c r="C12" s="71" t="s">
        <v>129</v>
      </c>
      <c r="D12" s="96">
        <v>678</v>
      </c>
      <c r="E12" s="96">
        <v>1097</v>
      </c>
      <c r="F12" s="96">
        <v>1099</v>
      </c>
      <c r="G12" s="117">
        <v>2196</v>
      </c>
    </row>
    <row r="13" spans="1:7">
      <c r="A13" s="178"/>
      <c r="B13" s="181"/>
      <c r="C13" s="71" t="s">
        <v>130</v>
      </c>
      <c r="D13" s="96">
        <v>736</v>
      </c>
      <c r="E13" s="96">
        <v>1292</v>
      </c>
      <c r="F13" s="96">
        <v>1275</v>
      </c>
      <c r="G13" s="117">
        <v>2567</v>
      </c>
    </row>
    <row r="14" spans="1:7">
      <c r="A14" s="178"/>
      <c r="B14" s="181"/>
      <c r="C14" s="71" t="s">
        <v>131</v>
      </c>
      <c r="D14" s="96">
        <v>1040</v>
      </c>
      <c r="E14" s="96">
        <v>1925</v>
      </c>
      <c r="F14" s="96">
        <v>1887</v>
      </c>
      <c r="G14" s="117">
        <v>3812</v>
      </c>
    </row>
    <row r="15" spans="1:7">
      <c r="A15" s="178"/>
      <c r="B15" s="181"/>
      <c r="C15" s="71" t="s">
        <v>132</v>
      </c>
      <c r="D15" s="96">
        <v>1125</v>
      </c>
      <c r="E15" s="96">
        <v>1971</v>
      </c>
      <c r="F15" s="96">
        <v>1987</v>
      </c>
      <c r="G15" s="117">
        <v>3958</v>
      </c>
    </row>
    <row r="16" spans="1:7">
      <c r="A16" s="178"/>
      <c r="B16" s="181"/>
      <c r="C16" s="71" t="s">
        <v>133</v>
      </c>
      <c r="D16" s="96">
        <v>617</v>
      </c>
      <c r="E16" s="96">
        <v>994</v>
      </c>
      <c r="F16" s="96">
        <v>1046</v>
      </c>
      <c r="G16" s="117">
        <v>2040</v>
      </c>
    </row>
    <row r="17" spans="1:7">
      <c r="A17" s="178"/>
      <c r="B17" s="181"/>
      <c r="C17" s="71" t="s">
        <v>134</v>
      </c>
      <c r="D17" s="96">
        <v>657</v>
      </c>
      <c r="E17" s="96">
        <v>1066</v>
      </c>
      <c r="F17" s="96">
        <v>1075</v>
      </c>
      <c r="G17" s="117">
        <v>2141</v>
      </c>
    </row>
    <row r="18" spans="1:7">
      <c r="A18" s="178"/>
      <c r="B18" s="181"/>
      <c r="C18" s="71" t="s">
        <v>135</v>
      </c>
      <c r="D18" s="96">
        <v>795</v>
      </c>
      <c r="E18" s="96">
        <v>1259</v>
      </c>
      <c r="F18" s="96">
        <v>1369</v>
      </c>
      <c r="G18" s="117">
        <v>2628</v>
      </c>
    </row>
    <row r="19" spans="1:7">
      <c r="A19" s="178"/>
      <c r="B19" s="181"/>
      <c r="C19" s="71" t="s">
        <v>136</v>
      </c>
      <c r="D19" s="96">
        <v>569</v>
      </c>
      <c r="E19" s="96">
        <v>1008</v>
      </c>
      <c r="F19" s="96">
        <v>961</v>
      </c>
      <c r="G19" s="117">
        <v>1969</v>
      </c>
    </row>
    <row r="20" spans="1:7">
      <c r="A20" s="179"/>
      <c r="B20" s="182"/>
      <c r="C20" s="71" t="s">
        <v>137</v>
      </c>
      <c r="D20" s="96">
        <v>1126</v>
      </c>
      <c r="E20" s="96">
        <v>1891</v>
      </c>
      <c r="F20" s="96">
        <v>1837</v>
      </c>
      <c r="G20" s="117">
        <v>3728</v>
      </c>
    </row>
    <row r="21" spans="1:7" ht="15.75">
      <c r="A21" s="168" t="s">
        <v>162</v>
      </c>
      <c r="B21" s="169"/>
      <c r="C21" s="170"/>
      <c r="D21" s="116">
        <f>SUM(D10:D20)</f>
        <v>9939</v>
      </c>
      <c r="E21" s="116">
        <f t="shared" ref="E21:F21" si="1">SUM(E10:E20)</f>
        <v>16812</v>
      </c>
      <c r="F21" s="116">
        <f t="shared" si="1"/>
        <v>16979</v>
      </c>
      <c r="G21" s="116">
        <f>SUM(G10:G20)</f>
        <v>33791</v>
      </c>
    </row>
    <row r="22" spans="1:7">
      <c r="A22" s="177">
        <v>3</v>
      </c>
      <c r="B22" s="171" t="s">
        <v>3</v>
      </c>
      <c r="C22" s="71" t="s">
        <v>138</v>
      </c>
      <c r="D22" s="96">
        <v>2290</v>
      </c>
      <c r="E22" s="96">
        <v>3938</v>
      </c>
      <c r="F22" s="96">
        <v>3851</v>
      </c>
      <c r="G22" s="117">
        <v>7789</v>
      </c>
    </row>
    <row r="23" spans="1:7">
      <c r="A23" s="178"/>
      <c r="B23" s="172"/>
      <c r="C23" s="71" t="s">
        <v>139</v>
      </c>
      <c r="D23" s="96">
        <v>1238</v>
      </c>
      <c r="E23" s="96">
        <v>2269</v>
      </c>
      <c r="F23" s="96">
        <v>2249</v>
      </c>
      <c r="G23" s="117">
        <v>4518</v>
      </c>
    </row>
    <row r="24" spans="1:7">
      <c r="A24" s="178"/>
      <c r="B24" s="172"/>
      <c r="C24" s="71" t="s">
        <v>140</v>
      </c>
      <c r="D24" s="96">
        <v>2123</v>
      </c>
      <c r="E24" s="96">
        <v>3878</v>
      </c>
      <c r="F24" s="96">
        <v>3647</v>
      </c>
      <c r="G24" s="117">
        <v>7525</v>
      </c>
    </row>
    <row r="25" spans="1:7">
      <c r="A25" s="179"/>
      <c r="B25" s="173"/>
      <c r="C25" s="71" t="s">
        <v>141</v>
      </c>
      <c r="D25" s="96">
        <v>2778</v>
      </c>
      <c r="E25" s="96">
        <v>4895</v>
      </c>
      <c r="F25" s="96">
        <v>4680</v>
      </c>
      <c r="G25" s="117">
        <v>9575</v>
      </c>
    </row>
    <row r="26" spans="1:7" ht="15.75">
      <c r="A26" s="168" t="s">
        <v>162</v>
      </c>
      <c r="B26" s="169"/>
      <c r="C26" s="170"/>
      <c r="D26" s="116">
        <f>SUM(D22:D25)</f>
        <v>8429</v>
      </c>
      <c r="E26" s="116">
        <f t="shared" ref="E26:G26" si="2">SUM(E22:E25)</f>
        <v>14980</v>
      </c>
      <c r="F26" s="116">
        <f t="shared" si="2"/>
        <v>14427</v>
      </c>
      <c r="G26" s="116">
        <f t="shared" si="2"/>
        <v>29407</v>
      </c>
    </row>
    <row r="27" spans="1:7">
      <c r="A27" s="177">
        <v>4</v>
      </c>
      <c r="B27" s="171" t="s">
        <v>4</v>
      </c>
      <c r="C27" s="71" t="s">
        <v>142</v>
      </c>
      <c r="D27" s="96">
        <v>1724</v>
      </c>
      <c r="E27" s="96">
        <v>3034</v>
      </c>
      <c r="F27" s="96">
        <v>2886</v>
      </c>
      <c r="G27" s="117">
        <v>5920</v>
      </c>
    </row>
    <row r="28" spans="1:7">
      <c r="A28" s="178"/>
      <c r="B28" s="172"/>
      <c r="C28" s="71" t="s">
        <v>143</v>
      </c>
      <c r="D28" s="96">
        <v>1036</v>
      </c>
      <c r="E28" s="96">
        <v>1829</v>
      </c>
      <c r="F28" s="96">
        <v>1757</v>
      </c>
      <c r="G28" s="117">
        <v>3586</v>
      </c>
    </row>
    <row r="29" spans="1:7">
      <c r="A29" s="178"/>
      <c r="B29" s="172"/>
      <c r="C29" s="71" t="s">
        <v>144</v>
      </c>
      <c r="D29" s="96">
        <v>897</v>
      </c>
      <c r="E29" s="96">
        <v>1565</v>
      </c>
      <c r="F29" s="96">
        <v>1482</v>
      </c>
      <c r="G29" s="117">
        <v>3047</v>
      </c>
    </row>
    <row r="30" spans="1:7">
      <c r="A30" s="178"/>
      <c r="B30" s="172"/>
      <c r="C30" s="71" t="s">
        <v>145</v>
      </c>
      <c r="D30" s="96">
        <v>362</v>
      </c>
      <c r="E30" s="96">
        <v>703</v>
      </c>
      <c r="F30" s="96">
        <v>637</v>
      </c>
      <c r="G30" s="117">
        <v>1340</v>
      </c>
    </row>
    <row r="31" spans="1:7">
      <c r="A31" s="179"/>
      <c r="B31" s="173"/>
      <c r="C31" s="71" t="s">
        <v>146</v>
      </c>
      <c r="D31" s="96">
        <v>347</v>
      </c>
      <c r="E31" s="96">
        <v>595</v>
      </c>
      <c r="F31" s="96">
        <v>539</v>
      </c>
      <c r="G31" s="117">
        <v>1134</v>
      </c>
    </row>
    <row r="32" spans="1:7" ht="15.75">
      <c r="A32" s="168" t="s">
        <v>162</v>
      </c>
      <c r="B32" s="169"/>
      <c r="C32" s="170"/>
      <c r="D32" s="116">
        <f>SUM(D27:D31)</f>
        <v>4366</v>
      </c>
      <c r="E32" s="116">
        <f t="shared" ref="E32:G32" si="3">SUM(E27:E31)</f>
        <v>7726</v>
      </c>
      <c r="F32" s="116">
        <f t="shared" si="3"/>
        <v>7301</v>
      </c>
      <c r="G32" s="116">
        <f t="shared" si="3"/>
        <v>15027</v>
      </c>
    </row>
    <row r="33" spans="1:7">
      <c r="A33" s="177">
        <v>5</v>
      </c>
      <c r="B33" s="171" t="s">
        <v>5</v>
      </c>
      <c r="C33" s="71" t="s">
        <v>147</v>
      </c>
      <c r="D33" s="96">
        <v>1704</v>
      </c>
      <c r="E33" s="96">
        <v>3001</v>
      </c>
      <c r="F33" s="96">
        <v>2871</v>
      </c>
      <c r="G33" s="117">
        <v>5872</v>
      </c>
    </row>
    <row r="34" spans="1:7">
      <c r="A34" s="178"/>
      <c r="B34" s="172"/>
      <c r="C34" s="71" t="s">
        <v>148</v>
      </c>
      <c r="D34" s="96">
        <v>602</v>
      </c>
      <c r="E34" s="96">
        <v>1121</v>
      </c>
      <c r="F34" s="96">
        <v>1069</v>
      </c>
      <c r="G34" s="117">
        <v>2190</v>
      </c>
    </row>
    <row r="35" spans="1:7">
      <c r="A35" s="178"/>
      <c r="B35" s="172"/>
      <c r="C35" s="71" t="s">
        <v>149</v>
      </c>
      <c r="D35" s="96">
        <v>480</v>
      </c>
      <c r="E35" s="96">
        <v>872</v>
      </c>
      <c r="F35" s="96">
        <v>890</v>
      </c>
      <c r="G35" s="117">
        <v>1762</v>
      </c>
    </row>
    <row r="36" spans="1:7">
      <c r="A36" s="178"/>
      <c r="B36" s="172"/>
      <c r="C36" s="71" t="s">
        <v>150</v>
      </c>
      <c r="D36" s="96">
        <v>641</v>
      </c>
      <c r="E36" s="96">
        <v>1163</v>
      </c>
      <c r="F36" s="96">
        <v>1099</v>
      </c>
      <c r="G36" s="117">
        <v>2262</v>
      </c>
    </row>
    <row r="37" spans="1:7">
      <c r="A37" s="178"/>
      <c r="B37" s="172"/>
      <c r="C37" s="71" t="s">
        <v>151</v>
      </c>
      <c r="D37" s="96">
        <v>396</v>
      </c>
      <c r="E37" s="96">
        <v>768</v>
      </c>
      <c r="F37" s="96">
        <v>726</v>
      </c>
      <c r="G37" s="117">
        <v>1494</v>
      </c>
    </row>
    <row r="38" spans="1:7">
      <c r="A38" s="178"/>
      <c r="B38" s="172"/>
      <c r="C38" s="71" t="s">
        <v>152</v>
      </c>
      <c r="D38" s="96">
        <v>327</v>
      </c>
      <c r="E38" s="96">
        <v>643</v>
      </c>
      <c r="F38" s="96">
        <v>612</v>
      </c>
      <c r="G38" s="117">
        <v>1255</v>
      </c>
    </row>
    <row r="39" spans="1:7">
      <c r="A39" s="179"/>
      <c r="B39" s="173"/>
      <c r="C39" s="71" t="s">
        <v>153</v>
      </c>
      <c r="D39" s="96">
        <v>355</v>
      </c>
      <c r="E39" s="96">
        <v>668</v>
      </c>
      <c r="F39" s="96">
        <v>633</v>
      </c>
      <c r="G39" s="117">
        <v>1301</v>
      </c>
    </row>
    <row r="40" spans="1:7" ht="15.75">
      <c r="A40" s="168" t="s">
        <v>162</v>
      </c>
      <c r="B40" s="169"/>
      <c r="C40" s="170"/>
      <c r="D40" s="116">
        <f>SUM(D33:D39)</f>
        <v>4505</v>
      </c>
      <c r="E40" s="116">
        <f>SUM(E33:E39)</f>
        <v>8236</v>
      </c>
      <c r="F40" s="116">
        <f>SUM(F33:F39)</f>
        <v>7900</v>
      </c>
      <c r="G40" s="116">
        <f>SUM(G33:H39)</f>
        <v>16136</v>
      </c>
    </row>
    <row r="41" spans="1:7">
      <c r="A41" s="177">
        <v>6</v>
      </c>
      <c r="B41" s="171" t="s">
        <v>6</v>
      </c>
      <c r="C41" s="71" t="s">
        <v>154</v>
      </c>
      <c r="D41" s="96">
        <v>2471</v>
      </c>
      <c r="E41" s="96">
        <v>4651</v>
      </c>
      <c r="F41" s="96">
        <v>4433</v>
      </c>
      <c r="G41" s="117">
        <v>9084</v>
      </c>
    </row>
    <row r="42" spans="1:7">
      <c r="A42" s="178"/>
      <c r="B42" s="172"/>
      <c r="C42" s="71" t="s">
        <v>155</v>
      </c>
      <c r="D42" s="96">
        <v>929</v>
      </c>
      <c r="E42" s="96">
        <v>1728</v>
      </c>
      <c r="F42" s="96">
        <v>1622</v>
      </c>
      <c r="G42" s="117">
        <v>3350</v>
      </c>
    </row>
    <row r="43" spans="1:7">
      <c r="A43" s="178"/>
      <c r="B43" s="172"/>
      <c r="C43" s="71" t="s">
        <v>156</v>
      </c>
      <c r="D43" s="96">
        <v>1160</v>
      </c>
      <c r="E43" s="96">
        <v>2022</v>
      </c>
      <c r="F43" s="96">
        <v>2015</v>
      </c>
      <c r="G43" s="117">
        <v>4037</v>
      </c>
    </row>
    <row r="44" spans="1:7">
      <c r="A44" s="179"/>
      <c r="B44" s="173"/>
      <c r="C44" s="71" t="s">
        <v>157</v>
      </c>
      <c r="D44" s="96">
        <v>876</v>
      </c>
      <c r="E44" s="96">
        <v>1544</v>
      </c>
      <c r="F44" s="96">
        <v>1604</v>
      </c>
      <c r="G44" s="117">
        <v>3148</v>
      </c>
    </row>
    <row r="45" spans="1:7" ht="15.75">
      <c r="A45" s="168" t="s">
        <v>162</v>
      </c>
      <c r="B45" s="169"/>
      <c r="C45" s="170"/>
      <c r="D45" s="116">
        <f>SUM(D41:D44)</f>
        <v>5436</v>
      </c>
      <c r="E45" s="116">
        <f t="shared" ref="E45:G45" si="4">SUM(E41:E44)</f>
        <v>9945</v>
      </c>
      <c r="F45" s="116">
        <f t="shared" si="4"/>
        <v>9674</v>
      </c>
      <c r="G45" s="116">
        <f t="shared" si="4"/>
        <v>19619</v>
      </c>
    </row>
    <row r="46" spans="1:7">
      <c r="A46" s="177">
        <v>7</v>
      </c>
      <c r="B46" s="171" t="s">
        <v>7</v>
      </c>
      <c r="C46" s="71" t="s">
        <v>158</v>
      </c>
      <c r="D46" s="96">
        <v>2150</v>
      </c>
      <c r="E46" s="96">
        <v>3927</v>
      </c>
      <c r="F46" s="96">
        <v>3562</v>
      </c>
      <c r="G46" s="117">
        <v>7489</v>
      </c>
    </row>
    <row r="47" spans="1:7">
      <c r="A47" s="178"/>
      <c r="B47" s="172"/>
      <c r="C47" s="71" t="s">
        <v>159</v>
      </c>
      <c r="D47" s="96">
        <v>1360</v>
      </c>
      <c r="E47" s="96">
        <v>2534</v>
      </c>
      <c r="F47" s="96">
        <v>2269</v>
      </c>
      <c r="G47" s="117">
        <v>4803</v>
      </c>
    </row>
    <row r="48" spans="1:7">
      <c r="A48" s="178"/>
      <c r="B48" s="172"/>
      <c r="C48" s="71" t="s">
        <v>160</v>
      </c>
      <c r="D48" s="96">
        <v>671</v>
      </c>
      <c r="E48" s="96">
        <v>1177</v>
      </c>
      <c r="F48" s="96">
        <v>1098</v>
      </c>
      <c r="G48" s="117">
        <v>2275</v>
      </c>
    </row>
    <row r="49" spans="1:7">
      <c r="A49" s="179"/>
      <c r="B49" s="173"/>
      <c r="C49" s="71" t="s">
        <v>161</v>
      </c>
      <c r="D49" s="96">
        <v>868</v>
      </c>
      <c r="E49" s="96">
        <v>1562</v>
      </c>
      <c r="F49" s="96">
        <v>1416</v>
      </c>
      <c r="G49" s="117">
        <v>2978</v>
      </c>
    </row>
    <row r="50" spans="1:7" ht="15.75">
      <c r="A50" s="168" t="s">
        <v>162</v>
      </c>
      <c r="B50" s="169"/>
      <c r="C50" s="170"/>
      <c r="D50" s="118">
        <f>SUM(D46:D49)</f>
        <v>5049</v>
      </c>
      <c r="E50" s="118">
        <f t="shared" ref="E50:G50" si="5">SUM(E46:E49)</f>
        <v>9200</v>
      </c>
      <c r="F50" s="118">
        <f t="shared" si="5"/>
        <v>8345</v>
      </c>
      <c r="G50" s="118">
        <f t="shared" si="5"/>
        <v>17545</v>
      </c>
    </row>
    <row r="51" spans="1:7" ht="15.75">
      <c r="A51" s="174" t="s">
        <v>163</v>
      </c>
      <c r="B51" s="175"/>
      <c r="C51" s="175"/>
      <c r="D51" s="159">
        <f>D9+D21+D26+D32+D40+D45+D50</f>
        <v>51935</v>
      </c>
      <c r="E51" s="159">
        <f>E9+E21+E26+E32+E40+E45+E50</f>
        <v>93076</v>
      </c>
      <c r="F51" s="159">
        <f>F9+F21+F26+F32+F40+F45+F50</f>
        <v>89578</v>
      </c>
      <c r="G51" s="159">
        <f>G9+G21+G26+G32+G40+G45+G50</f>
        <v>182654</v>
      </c>
    </row>
    <row r="52" spans="1:7" ht="15.75">
      <c r="A52" s="23" t="s">
        <v>88</v>
      </c>
      <c r="B52" s="11"/>
      <c r="C52" s="11"/>
    </row>
    <row r="53" spans="1:7" ht="15.75">
      <c r="A53" s="23" t="s">
        <v>98</v>
      </c>
      <c r="B53" s="11"/>
      <c r="C53" s="11"/>
      <c r="D53" s="26"/>
    </row>
    <row r="54" spans="1:7" ht="15.75">
      <c r="F54" s="26" t="s">
        <v>97</v>
      </c>
    </row>
    <row r="55" spans="1:7" ht="15.75">
      <c r="F55" s="27" t="s">
        <v>89</v>
      </c>
    </row>
    <row r="56" spans="1:7" ht="15.75">
      <c r="F56" s="27" t="s">
        <v>90</v>
      </c>
    </row>
    <row r="57" spans="1:7" ht="15.75">
      <c r="F57" s="26"/>
    </row>
    <row r="58" spans="1:7" ht="15.75">
      <c r="F58" s="26"/>
    </row>
    <row r="59" spans="1:7" ht="15.75">
      <c r="F59" s="26"/>
    </row>
    <row r="60" spans="1:7" ht="15.75">
      <c r="F60" s="28" t="s">
        <v>91</v>
      </c>
    </row>
    <row r="61" spans="1:7" ht="15.75">
      <c r="F61" s="26" t="s">
        <v>92</v>
      </c>
    </row>
    <row r="62" spans="1:7" ht="15.75">
      <c r="F62" s="26" t="s">
        <v>93</v>
      </c>
    </row>
  </sheetData>
  <mergeCells count="24">
    <mergeCell ref="A51:C51"/>
    <mergeCell ref="A1:G1"/>
    <mergeCell ref="A2:G2"/>
    <mergeCell ref="A27:A31"/>
    <mergeCell ref="B27:B31"/>
    <mergeCell ref="A5:A8"/>
    <mergeCell ref="B5:B8"/>
    <mergeCell ref="A10:A20"/>
    <mergeCell ref="B10:B20"/>
    <mergeCell ref="A22:A25"/>
    <mergeCell ref="B22:B25"/>
    <mergeCell ref="A46:A49"/>
    <mergeCell ref="B46:B49"/>
    <mergeCell ref="A33:A39"/>
    <mergeCell ref="B33:B39"/>
    <mergeCell ref="A41:A44"/>
    <mergeCell ref="A26:C26"/>
    <mergeCell ref="A21:C21"/>
    <mergeCell ref="A9:C9"/>
    <mergeCell ref="B41:B44"/>
    <mergeCell ref="A50:C50"/>
    <mergeCell ref="A45:C45"/>
    <mergeCell ref="A40:C40"/>
    <mergeCell ref="A32:C32"/>
  </mergeCells>
  <pageMargins left="0.7" right="0.7" top="0.75" bottom="0.75" header="0.3" footer="0.3"/>
  <pageSetup paperSize="9" scale="90" orientation="landscape" horizontalDpi="4294967293" verticalDpi="0" r:id="rId1"/>
  <headerFooter differentFirst="1">
    <oddFooter>&amp;R7</oddFooter>
    <firstFooter>&amp;C
&amp;R6</first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N63"/>
  <sheetViews>
    <sheetView view="pageLayout" topLeftCell="S65" workbookViewId="0">
      <selection activeCell="T13" sqref="T13"/>
    </sheetView>
  </sheetViews>
  <sheetFormatPr defaultRowHeight="15"/>
  <cols>
    <col min="1" max="1" width="4" customWidth="1"/>
    <col min="2" max="3" width="34" customWidth="1"/>
    <col min="4" max="9" width="14.42578125" customWidth="1"/>
    <col min="10" max="10" width="15.42578125" customWidth="1"/>
    <col min="14" max="14" width="16.140625" customWidth="1"/>
  </cols>
  <sheetData>
    <row r="1" spans="1:14" ht="18">
      <c r="A1" s="176" t="s">
        <v>105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</row>
    <row r="2" spans="1:14" ht="18">
      <c r="A2" s="176" t="s">
        <v>182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</row>
    <row r="3" spans="1:14" ht="18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4" ht="15.75">
      <c r="A4" s="185" t="s">
        <v>9</v>
      </c>
      <c r="B4" s="185" t="s">
        <v>0</v>
      </c>
      <c r="C4" s="185" t="s">
        <v>122</v>
      </c>
      <c r="D4" s="185" t="s">
        <v>204</v>
      </c>
      <c r="E4" s="185"/>
      <c r="F4" s="185"/>
      <c r="G4" s="185" t="s">
        <v>218</v>
      </c>
      <c r="H4" s="185"/>
      <c r="I4" s="185"/>
      <c r="J4" s="185"/>
      <c r="K4" s="185" t="s">
        <v>219</v>
      </c>
      <c r="L4" s="185"/>
      <c r="M4" s="185"/>
      <c r="N4" s="185"/>
    </row>
    <row r="5" spans="1:14" ht="15.75">
      <c r="A5" s="185"/>
      <c r="B5" s="185"/>
      <c r="C5" s="185"/>
      <c r="D5" s="67" t="s">
        <v>11</v>
      </c>
      <c r="E5" s="67" t="s">
        <v>12</v>
      </c>
      <c r="F5" s="67" t="s">
        <v>13</v>
      </c>
      <c r="G5" s="67" t="s">
        <v>11</v>
      </c>
      <c r="H5" s="67" t="s">
        <v>12</v>
      </c>
      <c r="I5" s="67" t="s">
        <v>13</v>
      </c>
      <c r="J5" s="67" t="s">
        <v>179</v>
      </c>
      <c r="K5" s="67" t="s">
        <v>11</v>
      </c>
      <c r="L5" s="67" t="s">
        <v>12</v>
      </c>
      <c r="M5" s="67" t="s">
        <v>13</v>
      </c>
      <c r="N5" s="67" t="s">
        <v>181</v>
      </c>
    </row>
    <row r="6" spans="1:14">
      <c r="A6" s="193">
        <v>1</v>
      </c>
      <c r="B6" s="193" t="s">
        <v>1</v>
      </c>
      <c r="C6" s="71" t="s">
        <v>123</v>
      </c>
      <c r="D6" s="96">
        <v>5590</v>
      </c>
      <c r="E6" s="96">
        <v>5537</v>
      </c>
      <c r="F6" s="96">
        <v>11127</v>
      </c>
      <c r="G6" s="96">
        <v>5578</v>
      </c>
      <c r="H6" s="96">
        <v>5525</v>
      </c>
      <c r="I6" s="96">
        <v>11103</v>
      </c>
      <c r="J6" s="126">
        <f>I6/F6*100</f>
        <v>99.784308438932328</v>
      </c>
      <c r="K6" s="96">
        <f>D6-G6</f>
        <v>12</v>
      </c>
      <c r="L6" s="96">
        <f>E6-H6</f>
        <v>12</v>
      </c>
      <c r="M6" s="96">
        <f>F6-I6</f>
        <v>24</v>
      </c>
      <c r="N6" s="126">
        <f>M6/F6*100</f>
        <v>0.21569156106767323</v>
      </c>
    </row>
    <row r="7" spans="1:14">
      <c r="A7" s="194"/>
      <c r="B7" s="194"/>
      <c r="C7" s="71" t="s">
        <v>124</v>
      </c>
      <c r="D7" s="96">
        <v>3712</v>
      </c>
      <c r="E7" s="96">
        <v>3553</v>
      </c>
      <c r="F7" s="96">
        <v>7265</v>
      </c>
      <c r="G7" s="96">
        <v>3708</v>
      </c>
      <c r="H7" s="96">
        <v>3545</v>
      </c>
      <c r="I7" s="96">
        <v>7253</v>
      </c>
      <c r="J7" s="126">
        <f t="shared" ref="J7:J52" si="0">I7/F7*100</f>
        <v>99.834824501032344</v>
      </c>
      <c r="K7" s="96">
        <f t="shared" ref="K7:K52" si="1">D7-G7</f>
        <v>4</v>
      </c>
      <c r="L7" s="96">
        <f t="shared" ref="L7:L52" si="2">E7-H7</f>
        <v>8</v>
      </c>
      <c r="M7" s="96">
        <f t="shared" ref="M7:M52" si="3">F7-I7</f>
        <v>12</v>
      </c>
      <c r="N7" s="126">
        <f t="shared" ref="N7:N52" si="4">M7/F7*100</f>
        <v>0.16517549896765313</v>
      </c>
    </row>
    <row r="8" spans="1:14">
      <c r="A8" s="194"/>
      <c r="B8" s="194"/>
      <c r="C8" s="71" t="s">
        <v>125</v>
      </c>
      <c r="D8" s="96">
        <v>4592</v>
      </c>
      <c r="E8" s="96">
        <v>4448</v>
      </c>
      <c r="F8" s="96">
        <v>9040</v>
      </c>
      <c r="G8" s="96">
        <v>4575</v>
      </c>
      <c r="H8" s="96">
        <v>4438</v>
      </c>
      <c r="I8" s="96">
        <v>9013</v>
      </c>
      <c r="J8" s="126">
        <f t="shared" si="0"/>
        <v>99.701327433628322</v>
      </c>
      <c r="K8" s="96">
        <f t="shared" si="1"/>
        <v>17</v>
      </c>
      <c r="L8" s="96">
        <f t="shared" si="2"/>
        <v>10</v>
      </c>
      <c r="M8" s="96">
        <f t="shared" si="3"/>
        <v>27</v>
      </c>
      <c r="N8" s="126">
        <f t="shared" si="4"/>
        <v>0.29867256637168144</v>
      </c>
    </row>
    <row r="9" spans="1:14">
      <c r="A9" s="195"/>
      <c r="B9" s="195"/>
      <c r="C9" s="71" t="s">
        <v>126</v>
      </c>
      <c r="D9" s="96">
        <v>1387</v>
      </c>
      <c r="E9" s="96">
        <v>1412</v>
      </c>
      <c r="F9" s="96">
        <v>2799</v>
      </c>
      <c r="G9" s="96">
        <v>1384</v>
      </c>
      <c r="H9" s="96">
        <v>1407</v>
      </c>
      <c r="I9" s="96">
        <v>2791</v>
      </c>
      <c r="J9" s="126">
        <f t="shared" si="0"/>
        <v>99.714183637013221</v>
      </c>
      <c r="K9" s="96">
        <f t="shared" si="1"/>
        <v>3</v>
      </c>
      <c r="L9" s="96">
        <f t="shared" si="2"/>
        <v>5</v>
      </c>
      <c r="M9" s="96">
        <f t="shared" si="3"/>
        <v>8</v>
      </c>
      <c r="N9" s="126">
        <f t="shared" si="4"/>
        <v>0.28581636298678098</v>
      </c>
    </row>
    <row r="10" spans="1:14" s="112" customFormat="1">
      <c r="A10" s="210" t="s">
        <v>162</v>
      </c>
      <c r="B10" s="211"/>
      <c r="C10" s="212"/>
      <c r="D10" s="119">
        <f t="shared" ref="D10:I10" si="5">SUM(D6:D9)</f>
        <v>15281</v>
      </c>
      <c r="E10" s="119">
        <f t="shared" si="5"/>
        <v>14950</v>
      </c>
      <c r="F10" s="119">
        <f t="shared" si="5"/>
        <v>30231</v>
      </c>
      <c r="G10" s="119">
        <f t="shared" si="5"/>
        <v>15245</v>
      </c>
      <c r="H10" s="119">
        <f t="shared" si="5"/>
        <v>14915</v>
      </c>
      <c r="I10" s="119">
        <f t="shared" si="5"/>
        <v>30160</v>
      </c>
      <c r="J10" s="132">
        <f t="shared" si="0"/>
        <v>99.765141741920544</v>
      </c>
      <c r="K10" s="119">
        <f>D10-G10</f>
        <v>36</v>
      </c>
      <c r="L10" s="119">
        <f t="shared" si="2"/>
        <v>35</v>
      </c>
      <c r="M10" s="119">
        <f t="shared" si="3"/>
        <v>71</v>
      </c>
      <c r="N10" s="132">
        <f t="shared" si="4"/>
        <v>0.23485825807945487</v>
      </c>
    </row>
    <row r="11" spans="1:14">
      <c r="A11" s="193">
        <v>2</v>
      </c>
      <c r="B11" s="193" t="s">
        <v>2</v>
      </c>
      <c r="C11" s="71" t="s">
        <v>127</v>
      </c>
      <c r="D11" s="96">
        <v>1429</v>
      </c>
      <c r="E11" s="96">
        <v>1483</v>
      </c>
      <c r="F11" s="96">
        <v>2912</v>
      </c>
      <c r="G11" s="96">
        <v>1427</v>
      </c>
      <c r="H11" s="96">
        <v>1482</v>
      </c>
      <c r="I11" s="96">
        <v>2909</v>
      </c>
      <c r="J11" s="126">
        <f t="shared" si="0"/>
        <v>99.896978021978029</v>
      </c>
      <c r="K11" s="96">
        <f t="shared" si="1"/>
        <v>2</v>
      </c>
      <c r="L11" s="96">
        <f t="shared" si="2"/>
        <v>1</v>
      </c>
      <c r="M11" s="96">
        <f t="shared" si="3"/>
        <v>3</v>
      </c>
      <c r="N11" s="126">
        <f t="shared" si="4"/>
        <v>0.10302197802197803</v>
      </c>
    </row>
    <row r="12" spans="1:14">
      <c r="A12" s="194"/>
      <c r="B12" s="194"/>
      <c r="C12" s="71" t="s">
        <v>128</v>
      </c>
      <c r="D12" s="96">
        <v>1406</v>
      </c>
      <c r="E12" s="96">
        <v>1545</v>
      </c>
      <c r="F12" s="96">
        <v>2951</v>
      </c>
      <c r="G12" s="96">
        <v>1406</v>
      </c>
      <c r="H12" s="96">
        <v>1543</v>
      </c>
      <c r="I12" s="96">
        <v>2949</v>
      </c>
      <c r="J12" s="126">
        <f t="shared" si="0"/>
        <v>99.932226363944423</v>
      </c>
      <c r="K12" s="96">
        <f t="shared" si="1"/>
        <v>0</v>
      </c>
      <c r="L12" s="96">
        <f t="shared" si="2"/>
        <v>2</v>
      </c>
      <c r="M12" s="96">
        <f t="shared" si="3"/>
        <v>2</v>
      </c>
      <c r="N12" s="126">
        <f t="shared" si="4"/>
        <v>6.7773636055574391E-2</v>
      </c>
    </row>
    <row r="13" spans="1:14">
      <c r="A13" s="194"/>
      <c r="B13" s="194"/>
      <c r="C13" s="71" t="s">
        <v>129</v>
      </c>
      <c r="D13" s="96">
        <v>722</v>
      </c>
      <c r="E13" s="96">
        <v>768</v>
      </c>
      <c r="F13" s="96">
        <v>1490</v>
      </c>
      <c r="G13" s="96">
        <v>722</v>
      </c>
      <c r="H13" s="96">
        <v>768</v>
      </c>
      <c r="I13" s="96">
        <v>1490</v>
      </c>
      <c r="J13" s="126">
        <f t="shared" si="0"/>
        <v>100</v>
      </c>
      <c r="K13" s="96">
        <f t="shared" si="1"/>
        <v>0</v>
      </c>
      <c r="L13" s="96">
        <f t="shared" si="2"/>
        <v>0</v>
      </c>
      <c r="M13" s="96">
        <f t="shared" si="3"/>
        <v>0</v>
      </c>
      <c r="N13" s="126">
        <f t="shared" si="4"/>
        <v>0</v>
      </c>
    </row>
    <row r="14" spans="1:14">
      <c r="A14" s="194"/>
      <c r="B14" s="194"/>
      <c r="C14" s="71" t="s">
        <v>130</v>
      </c>
      <c r="D14" s="96">
        <v>823</v>
      </c>
      <c r="E14" s="96">
        <v>853</v>
      </c>
      <c r="F14" s="96">
        <v>1676</v>
      </c>
      <c r="G14" s="96">
        <v>821</v>
      </c>
      <c r="H14" s="96">
        <v>853</v>
      </c>
      <c r="I14" s="96">
        <v>1674</v>
      </c>
      <c r="J14" s="126">
        <f t="shared" si="0"/>
        <v>99.880668257756568</v>
      </c>
      <c r="K14" s="96">
        <f t="shared" si="1"/>
        <v>2</v>
      </c>
      <c r="L14" s="96">
        <f t="shared" si="2"/>
        <v>0</v>
      </c>
      <c r="M14" s="96">
        <f t="shared" si="3"/>
        <v>2</v>
      </c>
      <c r="N14" s="126">
        <f t="shared" si="4"/>
        <v>0.11933174224343676</v>
      </c>
    </row>
    <row r="15" spans="1:14">
      <c r="A15" s="194"/>
      <c r="B15" s="194"/>
      <c r="C15" s="71" t="s">
        <v>131</v>
      </c>
      <c r="D15" s="96">
        <v>1213</v>
      </c>
      <c r="E15" s="96">
        <v>1257</v>
      </c>
      <c r="F15" s="96">
        <v>2470</v>
      </c>
      <c r="G15" s="96">
        <v>1212</v>
      </c>
      <c r="H15" s="96">
        <v>1255</v>
      </c>
      <c r="I15" s="96">
        <v>2467</v>
      </c>
      <c r="J15" s="126">
        <f t="shared" si="0"/>
        <v>99.878542510121463</v>
      </c>
      <c r="K15" s="96">
        <f t="shared" si="1"/>
        <v>1</v>
      </c>
      <c r="L15" s="96">
        <f t="shared" si="2"/>
        <v>2</v>
      </c>
      <c r="M15" s="96">
        <f t="shared" si="3"/>
        <v>3</v>
      </c>
      <c r="N15" s="126">
        <f t="shared" si="4"/>
        <v>0.12145748987854252</v>
      </c>
    </row>
    <row r="16" spans="1:14">
      <c r="A16" s="194"/>
      <c r="B16" s="194"/>
      <c r="C16" s="71" t="s">
        <v>132</v>
      </c>
      <c r="D16" s="96">
        <v>1308</v>
      </c>
      <c r="E16" s="96">
        <v>1315</v>
      </c>
      <c r="F16" s="96">
        <v>2623</v>
      </c>
      <c r="G16" s="96">
        <v>1306</v>
      </c>
      <c r="H16" s="96">
        <v>1310</v>
      </c>
      <c r="I16" s="96">
        <v>2616</v>
      </c>
      <c r="J16" s="126">
        <f t="shared" si="0"/>
        <v>99.733130003812434</v>
      </c>
      <c r="K16" s="96">
        <f t="shared" si="1"/>
        <v>2</v>
      </c>
      <c r="L16" s="96">
        <f t="shared" si="2"/>
        <v>5</v>
      </c>
      <c r="M16" s="96">
        <f t="shared" si="3"/>
        <v>7</v>
      </c>
      <c r="N16" s="126">
        <f t="shared" si="4"/>
        <v>0.26686999618757151</v>
      </c>
    </row>
    <row r="17" spans="1:14">
      <c r="A17" s="194"/>
      <c r="B17" s="194"/>
      <c r="C17" s="71" t="s">
        <v>133</v>
      </c>
      <c r="D17" s="96">
        <v>665</v>
      </c>
      <c r="E17" s="96">
        <v>721</v>
      </c>
      <c r="F17" s="96">
        <v>1386</v>
      </c>
      <c r="G17" s="96">
        <v>665</v>
      </c>
      <c r="H17" s="96">
        <v>720</v>
      </c>
      <c r="I17" s="96">
        <v>1385</v>
      </c>
      <c r="J17" s="126">
        <f t="shared" si="0"/>
        <v>99.927849927849934</v>
      </c>
      <c r="K17" s="96">
        <f t="shared" si="1"/>
        <v>0</v>
      </c>
      <c r="L17" s="96">
        <f t="shared" si="2"/>
        <v>1</v>
      </c>
      <c r="M17" s="96">
        <f t="shared" si="3"/>
        <v>1</v>
      </c>
      <c r="N17" s="126">
        <f t="shared" si="4"/>
        <v>7.2150072150072145E-2</v>
      </c>
    </row>
    <row r="18" spans="1:14">
      <c r="A18" s="194"/>
      <c r="B18" s="194"/>
      <c r="C18" s="71" t="s">
        <v>134</v>
      </c>
      <c r="D18" s="96">
        <v>702</v>
      </c>
      <c r="E18" s="96">
        <v>748</v>
      </c>
      <c r="F18" s="96">
        <v>1450</v>
      </c>
      <c r="G18" s="96">
        <v>701</v>
      </c>
      <c r="H18" s="96">
        <v>748</v>
      </c>
      <c r="I18" s="96">
        <v>1449</v>
      </c>
      <c r="J18" s="126">
        <f t="shared" si="0"/>
        <v>99.931034482758619</v>
      </c>
      <c r="K18" s="96">
        <f t="shared" si="1"/>
        <v>1</v>
      </c>
      <c r="L18" s="96">
        <f t="shared" si="2"/>
        <v>0</v>
      </c>
      <c r="M18" s="96">
        <f t="shared" si="3"/>
        <v>1</v>
      </c>
      <c r="N18" s="126">
        <f t="shared" si="4"/>
        <v>6.8965517241379309E-2</v>
      </c>
    </row>
    <row r="19" spans="1:14">
      <c r="A19" s="194"/>
      <c r="B19" s="194"/>
      <c r="C19" s="71" t="s">
        <v>135</v>
      </c>
      <c r="D19" s="96">
        <v>866</v>
      </c>
      <c r="E19" s="96">
        <v>989</v>
      </c>
      <c r="F19" s="96">
        <v>1855</v>
      </c>
      <c r="G19" s="96">
        <v>864</v>
      </c>
      <c r="H19" s="96">
        <v>987</v>
      </c>
      <c r="I19" s="96">
        <v>1851</v>
      </c>
      <c r="J19" s="126">
        <f t="shared" si="0"/>
        <v>99.784366576819409</v>
      </c>
      <c r="K19" s="96">
        <f t="shared" si="1"/>
        <v>2</v>
      </c>
      <c r="L19" s="96">
        <f t="shared" si="2"/>
        <v>2</v>
      </c>
      <c r="M19" s="96">
        <f t="shared" si="3"/>
        <v>4</v>
      </c>
      <c r="N19" s="126">
        <f t="shared" si="4"/>
        <v>0.215633423180593</v>
      </c>
    </row>
    <row r="20" spans="1:14">
      <c r="A20" s="194"/>
      <c r="B20" s="194"/>
      <c r="C20" s="71" t="s">
        <v>136</v>
      </c>
      <c r="D20" s="96">
        <v>641</v>
      </c>
      <c r="E20" s="96">
        <v>672</v>
      </c>
      <c r="F20" s="96">
        <v>1313</v>
      </c>
      <c r="G20" s="96">
        <v>639</v>
      </c>
      <c r="H20" s="96">
        <v>670</v>
      </c>
      <c r="I20" s="96">
        <v>1309</v>
      </c>
      <c r="J20" s="126">
        <f t="shared" si="0"/>
        <v>99.695354150799702</v>
      </c>
      <c r="K20" s="96">
        <f t="shared" si="1"/>
        <v>2</v>
      </c>
      <c r="L20" s="96">
        <f t="shared" si="2"/>
        <v>2</v>
      </c>
      <c r="M20" s="96">
        <f t="shared" si="3"/>
        <v>4</v>
      </c>
      <c r="N20" s="126">
        <f t="shared" si="4"/>
        <v>0.30464584920030463</v>
      </c>
    </row>
    <row r="21" spans="1:14">
      <c r="A21" s="195"/>
      <c r="B21" s="195"/>
      <c r="C21" s="71" t="s">
        <v>137</v>
      </c>
      <c r="D21" s="96">
        <v>1250</v>
      </c>
      <c r="E21" s="96">
        <v>1266</v>
      </c>
      <c r="F21" s="96">
        <v>2516</v>
      </c>
      <c r="G21" s="96">
        <v>1249</v>
      </c>
      <c r="H21" s="96">
        <v>1264</v>
      </c>
      <c r="I21" s="96">
        <v>2513</v>
      </c>
      <c r="J21" s="126">
        <f t="shared" si="0"/>
        <v>99.880763116057238</v>
      </c>
      <c r="K21" s="96">
        <f t="shared" si="1"/>
        <v>1</v>
      </c>
      <c r="L21" s="96">
        <f t="shared" si="2"/>
        <v>2</v>
      </c>
      <c r="M21" s="96">
        <f t="shared" si="3"/>
        <v>3</v>
      </c>
      <c r="N21" s="126">
        <f t="shared" si="4"/>
        <v>0.11923688394276628</v>
      </c>
    </row>
    <row r="22" spans="1:14" s="112" customFormat="1">
      <c r="A22" s="210" t="s">
        <v>162</v>
      </c>
      <c r="B22" s="211"/>
      <c r="C22" s="212"/>
      <c r="D22" s="119">
        <f t="shared" ref="D22:I22" si="6">SUM(D11:D21)</f>
        <v>11025</v>
      </c>
      <c r="E22" s="119">
        <f t="shared" si="6"/>
        <v>11617</v>
      </c>
      <c r="F22" s="119">
        <f t="shared" si="6"/>
        <v>22642</v>
      </c>
      <c r="G22" s="119">
        <f t="shared" si="6"/>
        <v>11012</v>
      </c>
      <c r="H22" s="119">
        <f t="shared" si="6"/>
        <v>11600</v>
      </c>
      <c r="I22" s="119">
        <f t="shared" si="6"/>
        <v>22612</v>
      </c>
      <c r="J22" s="132">
        <f t="shared" si="0"/>
        <v>99.867502870771133</v>
      </c>
      <c r="K22" s="119">
        <f t="shared" si="1"/>
        <v>13</v>
      </c>
      <c r="L22" s="119">
        <f t="shared" si="2"/>
        <v>17</v>
      </c>
      <c r="M22" s="119">
        <f t="shared" si="3"/>
        <v>30</v>
      </c>
      <c r="N22" s="132">
        <f t="shared" si="4"/>
        <v>0.13249712922886672</v>
      </c>
    </row>
    <row r="23" spans="1:14">
      <c r="A23" s="193">
        <v>3</v>
      </c>
      <c r="B23" s="193" t="s">
        <v>3</v>
      </c>
      <c r="C23" s="71" t="s">
        <v>138</v>
      </c>
      <c r="D23" s="96">
        <v>2346</v>
      </c>
      <c r="E23" s="96">
        <v>2453</v>
      </c>
      <c r="F23" s="96">
        <v>4799</v>
      </c>
      <c r="G23" s="96">
        <v>2343</v>
      </c>
      <c r="H23" s="96">
        <v>2452</v>
      </c>
      <c r="I23" s="96">
        <v>4795</v>
      </c>
      <c r="J23" s="126">
        <f t="shared" si="0"/>
        <v>99.916649301937895</v>
      </c>
      <c r="K23" s="96">
        <f t="shared" si="1"/>
        <v>3</v>
      </c>
      <c r="L23" s="96">
        <f t="shared" si="2"/>
        <v>1</v>
      </c>
      <c r="M23" s="96">
        <f t="shared" si="3"/>
        <v>4</v>
      </c>
      <c r="N23" s="126">
        <f t="shared" si="4"/>
        <v>8.3350698062096273E-2</v>
      </c>
    </row>
    <row r="24" spans="1:14">
      <c r="A24" s="194"/>
      <c r="B24" s="194"/>
      <c r="C24" s="71" t="s">
        <v>139</v>
      </c>
      <c r="D24" s="96">
        <v>1227</v>
      </c>
      <c r="E24" s="96">
        <v>1186</v>
      </c>
      <c r="F24" s="96">
        <v>2413</v>
      </c>
      <c r="G24" s="96">
        <v>1226</v>
      </c>
      <c r="H24" s="96">
        <v>1183</v>
      </c>
      <c r="I24" s="96">
        <v>2409</v>
      </c>
      <c r="J24" s="126">
        <f t="shared" si="0"/>
        <v>99.834231247409861</v>
      </c>
      <c r="K24" s="96">
        <f t="shared" si="1"/>
        <v>1</v>
      </c>
      <c r="L24" s="96">
        <f t="shared" si="2"/>
        <v>3</v>
      </c>
      <c r="M24" s="96">
        <f t="shared" si="3"/>
        <v>4</v>
      </c>
      <c r="N24" s="126">
        <f t="shared" si="4"/>
        <v>0.16576875259013676</v>
      </c>
    </row>
    <row r="25" spans="1:14">
      <c r="A25" s="194"/>
      <c r="B25" s="194"/>
      <c r="C25" s="71" t="s">
        <v>140</v>
      </c>
      <c r="D25" s="96">
        <v>2306</v>
      </c>
      <c r="E25" s="96">
        <v>2224</v>
      </c>
      <c r="F25" s="96">
        <v>4530</v>
      </c>
      <c r="G25" s="96">
        <v>2301</v>
      </c>
      <c r="H25" s="96">
        <v>2219</v>
      </c>
      <c r="I25" s="96">
        <v>4520</v>
      </c>
      <c r="J25" s="126">
        <f t="shared" si="0"/>
        <v>99.779249448123622</v>
      </c>
      <c r="K25" s="96">
        <f t="shared" si="1"/>
        <v>5</v>
      </c>
      <c r="L25" s="96">
        <f t="shared" si="2"/>
        <v>5</v>
      </c>
      <c r="M25" s="96">
        <f t="shared" si="3"/>
        <v>10</v>
      </c>
      <c r="N25" s="126">
        <f t="shared" si="4"/>
        <v>0.22075055187637968</v>
      </c>
    </row>
    <row r="26" spans="1:14">
      <c r="A26" s="195"/>
      <c r="B26" s="195"/>
      <c r="C26" s="71" t="s">
        <v>141</v>
      </c>
      <c r="D26" s="96">
        <v>2970</v>
      </c>
      <c r="E26" s="96">
        <v>3018</v>
      </c>
      <c r="F26" s="96">
        <v>5988</v>
      </c>
      <c r="G26" s="96">
        <v>2965</v>
      </c>
      <c r="H26" s="96">
        <v>3008</v>
      </c>
      <c r="I26" s="96">
        <v>5973</v>
      </c>
      <c r="J26" s="126">
        <f t="shared" si="0"/>
        <v>99.749498997995985</v>
      </c>
      <c r="K26" s="96">
        <f t="shared" si="1"/>
        <v>5</v>
      </c>
      <c r="L26" s="96">
        <f t="shared" si="2"/>
        <v>10</v>
      </c>
      <c r="M26" s="96">
        <f t="shared" si="3"/>
        <v>15</v>
      </c>
      <c r="N26" s="126">
        <f t="shared" si="4"/>
        <v>0.25050100200400799</v>
      </c>
    </row>
    <row r="27" spans="1:14" s="112" customFormat="1">
      <c r="A27" s="210" t="s">
        <v>162</v>
      </c>
      <c r="B27" s="211"/>
      <c r="C27" s="212"/>
      <c r="D27" s="119">
        <f t="shared" ref="D27:I27" si="7">SUM(D23:D26)</f>
        <v>8849</v>
      </c>
      <c r="E27" s="119">
        <f t="shared" si="7"/>
        <v>8881</v>
      </c>
      <c r="F27" s="119">
        <f t="shared" si="7"/>
        <v>17730</v>
      </c>
      <c r="G27" s="119">
        <f t="shared" si="7"/>
        <v>8835</v>
      </c>
      <c r="H27" s="119">
        <f t="shared" si="7"/>
        <v>8862</v>
      </c>
      <c r="I27" s="119">
        <f t="shared" si="7"/>
        <v>17697</v>
      </c>
      <c r="J27" s="132">
        <f t="shared" si="0"/>
        <v>99.813874788494076</v>
      </c>
      <c r="K27" s="119">
        <f t="shared" si="1"/>
        <v>14</v>
      </c>
      <c r="L27" s="119">
        <f t="shared" si="2"/>
        <v>19</v>
      </c>
      <c r="M27" s="119">
        <f t="shared" si="3"/>
        <v>33</v>
      </c>
      <c r="N27" s="132">
        <f t="shared" si="4"/>
        <v>0.18612521150592215</v>
      </c>
    </row>
    <row r="28" spans="1:14">
      <c r="A28" s="193">
        <v>4</v>
      </c>
      <c r="B28" s="193" t="s">
        <v>4</v>
      </c>
      <c r="C28" s="71" t="s">
        <v>142</v>
      </c>
      <c r="D28" s="96">
        <v>1771</v>
      </c>
      <c r="E28" s="96">
        <v>1754</v>
      </c>
      <c r="F28" s="96">
        <v>3525</v>
      </c>
      <c r="G28" s="96">
        <v>1767</v>
      </c>
      <c r="H28" s="96">
        <v>1753</v>
      </c>
      <c r="I28" s="96">
        <v>3520</v>
      </c>
      <c r="J28" s="126">
        <f t="shared" si="0"/>
        <v>99.858156028368796</v>
      </c>
      <c r="K28" s="96">
        <f t="shared" si="1"/>
        <v>4</v>
      </c>
      <c r="L28" s="96">
        <f t="shared" si="2"/>
        <v>1</v>
      </c>
      <c r="M28" s="96">
        <f t="shared" si="3"/>
        <v>5</v>
      </c>
      <c r="N28" s="126">
        <f t="shared" si="4"/>
        <v>0.14184397163120568</v>
      </c>
    </row>
    <row r="29" spans="1:14">
      <c r="A29" s="194"/>
      <c r="B29" s="194"/>
      <c r="C29" s="71" t="s">
        <v>143</v>
      </c>
      <c r="D29" s="96">
        <v>1157</v>
      </c>
      <c r="E29" s="96">
        <v>1173</v>
      </c>
      <c r="F29" s="96">
        <v>2330</v>
      </c>
      <c r="G29" s="96">
        <v>1156</v>
      </c>
      <c r="H29" s="96">
        <v>1172</v>
      </c>
      <c r="I29" s="96">
        <v>2328</v>
      </c>
      <c r="J29" s="126">
        <f t="shared" si="0"/>
        <v>99.914163090128767</v>
      </c>
      <c r="K29" s="96">
        <f t="shared" si="1"/>
        <v>1</v>
      </c>
      <c r="L29" s="96">
        <f t="shared" si="2"/>
        <v>1</v>
      </c>
      <c r="M29" s="96">
        <f t="shared" si="3"/>
        <v>2</v>
      </c>
      <c r="N29" s="126">
        <f t="shared" si="4"/>
        <v>8.5836909871244635E-2</v>
      </c>
    </row>
    <row r="30" spans="1:14">
      <c r="A30" s="194"/>
      <c r="B30" s="194"/>
      <c r="C30" s="71" t="s">
        <v>144</v>
      </c>
      <c r="D30" s="96">
        <v>960</v>
      </c>
      <c r="E30" s="96">
        <v>991</v>
      </c>
      <c r="F30" s="96">
        <v>1951</v>
      </c>
      <c r="G30" s="96">
        <v>959</v>
      </c>
      <c r="H30" s="96">
        <v>989</v>
      </c>
      <c r="I30" s="96">
        <v>1948</v>
      </c>
      <c r="J30" s="126">
        <f t="shared" si="0"/>
        <v>99.846232701178877</v>
      </c>
      <c r="K30" s="96">
        <f t="shared" si="1"/>
        <v>1</v>
      </c>
      <c r="L30" s="96">
        <f t="shared" si="2"/>
        <v>2</v>
      </c>
      <c r="M30" s="96">
        <f t="shared" si="3"/>
        <v>3</v>
      </c>
      <c r="N30" s="126">
        <f t="shared" si="4"/>
        <v>0.15376729882111739</v>
      </c>
    </row>
    <row r="31" spans="1:14">
      <c r="A31" s="194"/>
      <c r="B31" s="194"/>
      <c r="C31" s="71" t="s">
        <v>145</v>
      </c>
      <c r="D31" s="96">
        <v>425</v>
      </c>
      <c r="E31" s="96">
        <v>403</v>
      </c>
      <c r="F31" s="96">
        <v>828</v>
      </c>
      <c r="G31" s="96">
        <v>423</v>
      </c>
      <c r="H31" s="96">
        <v>402</v>
      </c>
      <c r="I31" s="96">
        <v>825</v>
      </c>
      <c r="J31" s="126">
        <f t="shared" si="0"/>
        <v>99.637681159420282</v>
      </c>
      <c r="K31" s="96">
        <f t="shared" si="1"/>
        <v>2</v>
      </c>
      <c r="L31" s="96">
        <f t="shared" si="2"/>
        <v>1</v>
      </c>
      <c r="M31" s="96">
        <f t="shared" si="3"/>
        <v>3</v>
      </c>
      <c r="N31" s="126">
        <f t="shared" si="4"/>
        <v>0.36231884057971014</v>
      </c>
    </row>
    <row r="32" spans="1:14">
      <c r="A32" s="195"/>
      <c r="B32" s="195"/>
      <c r="C32" s="71" t="s">
        <v>146</v>
      </c>
      <c r="D32" s="96">
        <v>375</v>
      </c>
      <c r="E32" s="96">
        <v>367</v>
      </c>
      <c r="F32" s="96">
        <v>742</v>
      </c>
      <c r="G32" s="96">
        <v>375</v>
      </c>
      <c r="H32" s="96">
        <v>366</v>
      </c>
      <c r="I32" s="96">
        <v>741</v>
      </c>
      <c r="J32" s="126">
        <f t="shared" si="0"/>
        <v>99.865229110512132</v>
      </c>
      <c r="K32" s="96">
        <f t="shared" si="1"/>
        <v>0</v>
      </c>
      <c r="L32" s="96">
        <f t="shared" si="2"/>
        <v>1</v>
      </c>
      <c r="M32" s="96">
        <f t="shared" si="3"/>
        <v>1</v>
      </c>
      <c r="N32" s="126">
        <f t="shared" si="4"/>
        <v>0.13477088948787064</v>
      </c>
    </row>
    <row r="33" spans="1:14" s="112" customFormat="1">
      <c r="A33" s="210" t="s">
        <v>162</v>
      </c>
      <c r="B33" s="211"/>
      <c r="C33" s="212"/>
      <c r="D33" s="119">
        <f t="shared" ref="D33:I33" si="8">SUM(D28:D32)</f>
        <v>4688</v>
      </c>
      <c r="E33" s="119">
        <f t="shared" si="8"/>
        <v>4688</v>
      </c>
      <c r="F33" s="119">
        <f t="shared" si="8"/>
        <v>9376</v>
      </c>
      <c r="G33" s="119">
        <f t="shared" si="8"/>
        <v>4680</v>
      </c>
      <c r="H33" s="119">
        <f t="shared" si="8"/>
        <v>4682</v>
      </c>
      <c r="I33" s="119">
        <f t="shared" si="8"/>
        <v>9362</v>
      </c>
      <c r="J33" s="132">
        <f t="shared" si="0"/>
        <v>99.850682593856661</v>
      </c>
      <c r="K33" s="119">
        <f t="shared" si="1"/>
        <v>8</v>
      </c>
      <c r="L33" s="119">
        <f t="shared" si="2"/>
        <v>6</v>
      </c>
      <c r="M33" s="119">
        <f t="shared" si="3"/>
        <v>14</v>
      </c>
      <c r="N33" s="132">
        <f t="shared" si="4"/>
        <v>0.14931740614334471</v>
      </c>
    </row>
    <row r="34" spans="1:14">
      <c r="A34" s="193">
        <v>5</v>
      </c>
      <c r="B34" s="193" t="s">
        <v>5</v>
      </c>
      <c r="C34" s="71" t="s">
        <v>147</v>
      </c>
      <c r="D34" s="96">
        <v>1714</v>
      </c>
      <c r="E34" s="96">
        <v>1758</v>
      </c>
      <c r="F34" s="96">
        <v>3472</v>
      </c>
      <c r="G34" s="96">
        <v>1711</v>
      </c>
      <c r="H34" s="96">
        <v>1750</v>
      </c>
      <c r="I34" s="96">
        <v>3461</v>
      </c>
      <c r="J34" s="126">
        <f t="shared" si="0"/>
        <v>99.683179723502306</v>
      </c>
      <c r="K34" s="96">
        <f t="shared" si="1"/>
        <v>3</v>
      </c>
      <c r="L34" s="96">
        <f t="shared" si="2"/>
        <v>8</v>
      </c>
      <c r="M34" s="96">
        <f t="shared" si="3"/>
        <v>11</v>
      </c>
      <c r="N34" s="126">
        <f t="shared" si="4"/>
        <v>0.31682027649769584</v>
      </c>
    </row>
    <row r="35" spans="1:14">
      <c r="A35" s="194"/>
      <c r="B35" s="194"/>
      <c r="C35" s="71" t="s">
        <v>148</v>
      </c>
      <c r="D35" s="96">
        <v>684</v>
      </c>
      <c r="E35" s="96">
        <v>679</v>
      </c>
      <c r="F35" s="96">
        <v>1363</v>
      </c>
      <c r="G35" s="96">
        <v>683</v>
      </c>
      <c r="H35" s="96">
        <v>679</v>
      </c>
      <c r="I35" s="96">
        <v>1362</v>
      </c>
      <c r="J35" s="126">
        <f t="shared" si="0"/>
        <v>99.926632428466618</v>
      </c>
      <c r="K35" s="96">
        <f t="shared" si="1"/>
        <v>1</v>
      </c>
      <c r="L35" s="96">
        <f t="shared" si="2"/>
        <v>0</v>
      </c>
      <c r="M35" s="96">
        <f t="shared" si="3"/>
        <v>1</v>
      </c>
      <c r="N35" s="126">
        <f t="shared" si="4"/>
        <v>7.3367571533382248E-2</v>
      </c>
    </row>
    <row r="36" spans="1:14">
      <c r="A36" s="194"/>
      <c r="B36" s="194"/>
      <c r="C36" s="71" t="s">
        <v>149</v>
      </c>
      <c r="D36" s="96">
        <v>503</v>
      </c>
      <c r="E36" s="96">
        <v>552</v>
      </c>
      <c r="F36" s="96">
        <v>1055</v>
      </c>
      <c r="G36" s="96">
        <v>500</v>
      </c>
      <c r="H36" s="96">
        <v>551</v>
      </c>
      <c r="I36" s="96">
        <v>1051</v>
      </c>
      <c r="J36" s="126">
        <f t="shared" si="0"/>
        <v>99.620853080568722</v>
      </c>
      <c r="K36" s="96">
        <f t="shared" si="1"/>
        <v>3</v>
      </c>
      <c r="L36" s="96">
        <f t="shared" si="2"/>
        <v>1</v>
      </c>
      <c r="M36" s="96">
        <f t="shared" si="3"/>
        <v>4</v>
      </c>
      <c r="N36" s="126">
        <f t="shared" si="4"/>
        <v>0.37914691943127965</v>
      </c>
    </row>
    <row r="37" spans="1:14">
      <c r="A37" s="194"/>
      <c r="B37" s="194"/>
      <c r="C37" s="71" t="s">
        <v>150</v>
      </c>
      <c r="D37" s="96">
        <v>696</v>
      </c>
      <c r="E37" s="96">
        <v>729</v>
      </c>
      <c r="F37" s="96">
        <v>1425</v>
      </c>
      <c r="G37" s="96">
        <v>695</v>
      </c>
      <c r="H37" s="96">
        <v>729</v>
      </c>
      <c r="I37" s="96">
        <v>1424</v>
      </c>
      <c r="J37" s="126">
        <f t="shared" si="0"/>
        <v>99.929824561403507</v>
      </c>
      <c r="K37" s="96">
        <f t="shared" si="1"/>
        <v>1</v>
      </c>
      <c r="L37" s="96">
        <f t="shared" si="2"/>
        <v>0</v>
      </c>
      <c r="M37" s="96">
        <f t="shared" si="3"/>
        <v>1</v>
      </c>
      <c r="N37" s="126">
        <f t="shared" si="4"/>
        <v>7.0175438596491224E-2</v>
      </c>
    </row>
    <row r="38" spans="1:14">
      <c r="A38" s="194"/>
      <c r="B38" s="194"/>
      <c r="C38" s="71" t="s">
        <v>151</v>
      </c>
      <c r="D38" s="96">
        <v>460</v>
      </c>
      <c r="E38" s="96">
        <v>439</v>
      </c>
      <c r="F38" s="96">
        <v>899</v>
      </c>
      <c r="G38" s="96">
        <v>460</v>
      </c>
      <c r="H38" s="96">
        <v>438</v>
      </c>
      <c r="I38" s="96">
        <v>898</v>
      </c>
      <c r="J38" s="126">
        <f t="shared" si="0"/>
        <v>99.888765294771957</v>
      </c>
      <c r="K38" s="96">
        <f t="shared" si="1"/>
        <v>0</v>
      </c>
      <c r="L38" s="96">
        <f t="shared" si="2"/>
        <v>1</v>
      </c>
      <c r="M38" s="96">
        <f t="shared" si="3"/>
        <v>1</v>
      </c>
      <c r="N38" s="126">
        <f t="shared" si="4"/>
        <v>0.11123470522803114</v>
      </c>
    </row>
    <row r="39" spans="1:14">
      <c r="A39" s="194"/>
      <c r="B39" s="194"/>
      <c r="C39" s="71" t="s">
        <v>152</v>
      </c>
      <c r="D39" s="96">
        <v>364</v>
      </c>
      <c r="E39" s="96">
        <v>362</v>
      </c>
      <c r="F39" s="96">
        <v>726</v>
      </c>
      <c r="G39" s="96">
        <v>364</v>
      </c>
      <c r="H39" s="96">
        <v>362</v>
      </c>
      <c r="I39" s="96">
        <v>726</v>
      </c>
      <c r="J39" s="126">
        <f t="shared" si="0"/>
        <v>100</v>
      </c>
      <c r="K39" s="96">
        <f t="shared" si="1"/>
        <v>0</v>
      </c>
      <c r="L39" s="96">
        <f t="shared" si="2"/>
        <v>0</v>
      </c>
      <c r="M39" s="96">
        <f t="shared" si="3"/>
        <v>0</v>
      </c>
      <c r="N39" s="126">
        <f t="shared" si="4"/>
        <v>0</v>
      </c>
    </row>
    <row r="40" spans="1:14">
      <c r="A40" s="195"/>
      <c r="B40" s="195"/>
      <c r="C40" s="71" t="s">
        <v>153</v>
      </c>
      <c r="D40" s="96">
        <v>388</v>
      </c>
      <c r="E40" s="96">
        <v>404</v>
      </c>
      <c r="F40" s="96">
        <v>792</v>
      </c>
      <c r="G40" s="96">
        <v>387</v>
      </c>
      <c r="H40" s="96">
        <v>401</v>
      </c>
      <c r="I40" s="96">
        <v>788</v>
      </c>
      <c r="J40" s="126">
        <f t="shared" si="0"/>
        <v>99.494949494949495</v>
      </c>
      <c r="K40" s="96">
        <f t="shared" si="1"/>
        <v>1</v>
      </c>
      <c r="L40" s="96">
        <f t="shared" si="2"/>
        <v>3</v>
      </c>
      <c r="M40" s="96">
        <f t="shared" si="3"/>
        <v>4</v>
      </c>
      <c r="N40" s="126">
        <f t="shared" si="4"/>
        <v>0.50505050505050508</v>
      </c>
    </row>
    <row r="41" spans="1:14" s="112" customFormat="1">
      <c r="A41" s="210" t="s">
        <v>162</v>
      </c>
      <c r="B41" s="211"/>
      <c r="C41" s="212"/>
      <c r="D41" s="119">
        <f t="shared" ref="D41:I41" si="9">SUM(D34:D40)</f>
        <v>4809</v>
      </c>
      <c r="E41" s="119">
        <f t="shared" si="9"/>
        <v>4923</v>
      </c>
      <c r="F41" s="119">
        <f t="shared" si="9"/>
        <v>9732</v>
      </c>
      <c r="G41" s="119">
        <f t="shared" si="9"/>
        <v>4800</v>
      </c>
      <c r="H41" s="119">
        <f t="shared" si="9"/>
        <v>4910</v>
      </c>
      <c r="I41" s="119">
        <f t="shared" si="9"/>
        <v>9710</v>
      </c>
      <c r="J41" s="132">
        <f t="shared" si="0"/>
        <v>99.773941635840529</v>
      </c>
      <c r="K41" s="119">
        <f t="shared" si="1"/>
        <v>9</v>
      </c>
      <c r="L41" s="119">
        <f t="shared" si="2"/>
        <v>13</v>
      </c>
      <c r="M41" s="119">
        <f t="shared" si="3"/>
        <v>22</v>
      </c>
      <c r="N41" s="132">
        <f t="shared" si="4"/>
        <v>0.22605836415947392</v>
      </c>
    </row>
    <row r="42" spans="1:14">
      <c r="A42" s="193">
        <v>6</v>
      </c>
      <c r="B42" s="193" t="s">
        <v>6</v>
      </c>
      <c r="C42" s="71" t="s">
        <v>154</v>
      </c>
      <c r="D42" s="96">
        <v>2765</v>
      </c>
      <c r="E42" s="96">
        <v>2695</v>
      </c>
      <c r="F42" s="96">
        <v>5460</v>
      </c>
      <c r="G42" s="96">
        <v>2755</v>
      </c>
      <c r="H42" s="96">
        <v>2682</v>
      </c>
      <c r="I42" s="96">
        <v>5437</v>
      </c>
      <c r="J42" s="126">
        <f t="shared" si="0"/>
        <v>99.578754578754584</v>
      </c>
      <c r="K42" s="96">
        <f t="shared" si="1"/>
        <v>10</v>
      </c>
      <c r="L42" s="96">
        <f t="shared" si="2"/>
        <v>13</v>
      </c>
      <c r="M42" s="96">
        <f t="shared" si="3"/>
        <v>23</v>
      </c>
      <c r="N42" s="126">
        <f t="shared" si="4"/>
        <v>0.42124542124542125</v>
      </c>
    </row>
    <row r="43" spans="1:14">
      <c r="A43" s="194"/>
      <c r="B43" s="194"/>
      <c r="C43" s="71" t="s">
        <v>155</v>
      </c>
      <c r="D43" s="96">
        <v>1092</v>
      </c>
      <c r="E43" s="96">
        <v>1060</v>
      </c>
      <c r="F43" s="96">
        <v>2152</v>
      </c>
      <c r="G43" s="96">
        <v>1091</v>
      </c>
      <c r="H43" s="96">
        <v>1056</v>
      </c>
      <c r="I43" s="96">
        <v>2147</v>
      </c>
      <c r="J43" s="126">
        <f t="shared" si="0"/>
        <v>99.767657992565049</v>
      </c>
      <c r="K43" s="96">
        <f t="shared" si="1"/>
        <v>1</v>
      </c>
      <c r="L43" s="96">
        <f t="shared" si="2"/>
        <v>4</v>
      </c>
      <c r="M43" s="96">
        <f t="shared" si="3"/>
        <v>5</v>
      </c>
      <c r="N43" s="126">
        <f t="shared" si="4"/>
        <v>0.23234200743494424</v>
      </c>
    </row>
    <row r="44" spans="1:14">
      <c r="A44" s="194"/>
      <c r="B44" s="194"/>
      <c r="C44" s="71" t="s">
        <v>156</v>
      </c>
      <c r="D44" s="96">
        <v>1340</v>
      </c>
      <c r="E44" s="96">
        <v>1366</v>
      </c>
      <c r="F44" s="96">
        <v>2706</v>
      </c>
      <c r="G44" s="96">
        <v>1339</v>
      </c>
      <c r="H44" s="96">
        <v>1361</v>
      </c>
      <c r="I44" s="96">
        <v>2700</v>
      </c>
      <c r="J44" s="126">
        <f t="shared" si="0"/>
        <v>99.77827050997783</v>
      </c>
      <c r="K44" s="96">
        <f t="shared" si="1"/>
        <v>1</v>
      </c>
      <c r="L44" s="96">
        <f t="shared" si="2"/>
        <v>5</v>
      </c>
      <c r="M44" s="96">
        <f t="shared" si="3"/>
        <v>6</v>
      </c>
      <c r="N44" s="126">
        <f t="shared" si="4"/>
        <v>0.22172949002217296</v>
      </c>
    </row>
    <row r="45" spans="1:14">
      <c r="A45" s="195"/>
      <c r="B45" s="195"/>
      <c r="C45" s="71" t="s">
        <v>157</v>
      </c>
      <c r="D45" s="96">
        <v>1020</v>
      </c>
      <c r="E45" s="96">
        <v>1056</v>
      </c>
      <c r="F45" s="96">
        <v>2076</v>
      </c>
      <c r="G45" s="96">
        <v>1019</v>
      </c>
      <c r="H45" s="96">
        <v>1056</v>
      </c>
      <c r="I45" s="96">
        <v>2075</v>
      </c>
      <c r="J45" s="126">
        <f t="shared" si="0"/>
        <v>99.951830443159935</v>
      </c>
      <c r="K45" s="96">
        <f t="shared" si="1"/>
        <v>1</v>
      </c>
      <c r="L45" s="96">
        <f t="shared" si="2"/>
        <v>0</v>
      </c>
      <c r="M45" s="96">
        <f t="shared" si="3"/>
        <v>1</v>
      </c>
      <c r="N45" s="126">
        <f t="shared" si="4"/>
        <v>4.8169556840077073E-2</v>
      </c>
    </row>
    <row r="46" spans="1:14" s="112" customFormat="1">
      <c r="A46" s="210" t="s">
        <v>162</v>
      </c>
      <c r="B46" s="211"/>
      <c r="C46" s="212"/>
      <c r="D46" s="119">
        <f t="shared" ref="D46:I46" si="10">SUM(D42:D45)</f>
        <v>6217</v>
      </c>
      <c r="E46" s="119">
        <f t="shared" si="10"/>
        <v>6177</v>
      </c>
      <c r="F46" s="119">
        <f t="shared" si="10"/>
        <v>12394</v>
      </c>
      <c r="G46" s="119">
        <f t="shared" si="10"/>
        <v>6204</v>
      </c>
      <c r="H46" s="119">
        <f t="shared" si="10"/>
        <v>6155</v>
      </c>
      <c r="I46" s="119">
        <f t="shared" si="10"/>
        <v>12359</v>
      </c>
      <c r="J46" s="132">
        <f t="shared" si="0"/>
        <v>99.717605292883647</v>
      </c>
      <c r="K46" s="119">
        <f t="shared" si="1"/>
        <v>13</v>
      </c>
      <c r="L46" s="119">
        <f t="shared" si="2"/>
        <v>22</v>
      </c>
      <c r="M46" s="119">
        <f t="shared" si="3"/>
        <v>35</v>
      </c>
      <c r="N46" s="132">
        <f t="shared" si="4"/>
        <v>0.28239470711634662</v>
      </c>
    </row>
    <row r="47" spans="1:14">
      <c r="A47" s="71">
        <v>7</v>
      </c>
      <c r="B47" s="71" t="s">
        <v>7</v>
      </c>
      <c r="C47" s="71" t="s">
        <v>158</v>
      </c>
      <c r="D47" s="96">
        <v>2136</v>
      </c>
      <c r="E47" s="96">
        <v>1868</v>
      </c>
      <c r="F47" s="96">
        <v>4004</v>
      </c>
      <c r="G47" s="96">
        <v>2131</v>
      </c>
      <c r="H47" s="96">
        <v>1859</v>
      </c>
      <c r="I47" s="96">
        <v>3990</v>
      </c>
      <c r="J47" s="126">
        <f t="shared" si="0"/>
        <v>99.650349650349639</v>
      </c>
      <c r="K47" s="96">
        <f t="shared" si="1"/>
        <v>5</v>
      </c>
      <c r="L47" s="96">
        <f t="shared" si="2"/>
        <v>9</v>
      </c>
      <c r="M47" s="96">
        <f t="shared" si="3"/>
        <v>14</v>
      </c>
      <c r="N47" s="126">
        <f t="shared" si="4"/>
        <v>0.34965034965034963</v>
      </c>
    </row>
    <row r="48" spans="1:14">
      <c r="A48" s="71"/>
      <c r="B48" s="71"/>
      <c r="C48" s="71" t="s">
        <v>159</v>
      </c>
      <c r="D48" s="96">
        <v>1166</v>
      </c>
      <c r="E48" s="96">
        <v>1040</v>
      </c>
      <c r="F48" s="96">
        <v>2206</v>
      </c>
      <c r="G48" s="96">
        <v>1164</v>
      </c>
      <c r="H48" s="96">
        <v>1035</v>
      </c>
      <c r="I48" s="96">
        <v>2199</v>
      </c>
      <c r="J48" s="126">
        <f t="shared" si="0"/>
        <v>99.682683590208526</v>
      </c>
      <c r="K48" s="96">
        <f t="shared" si="1"/>
        <v>2</v>
      </c>
      <c r="L48" s="96">
        <f t="shared" si="2"/>
        <v>5</v>
      </c>
      <c r="M48" s="96">
        <f t="shared" si="3"/>
        <v>7</v>
      </c>
      <c r="N48" s="126">
        <f t="shared" si="4"/>
        <v>0.31731640979147779</v>
      </c>
    </row>
    <row r="49" spans="1:14">
      <c r="A49" s="71"/>
      <c r="B49" s="71"/>
      <c r="C49" s="71" t="s">
        <v>160</v>
      </c>
      <c r="D49" s="96">
        <v>772</v>
      </c>
      <c r="E49" s="96">
        <v>730</v>
      </c>
      <c r="F49" s="96">
        <v>1502</v>
      </c>
      <c r="G49" s="96">
        <v>769</v>
      </c>
      <c r="H49" s="96">
        <v>729</v>
      </c>
      <c r="I49" s="96">
        <v>1498</v>
      </c>
      <c r="J49" s="126">
        <f t="shared" si="0"/>
        <v>99.733688415446082</v>
      </c>
      <c r="K49" s="96">
        <f t="shared" si="1"/>
        <v>3</v>
      </c>
      <c r="L49" s="96">
        <f t="shared" si="2"/>
        <v>1</v>
      </c>
      <c r="M49" s="96">
        <f t="shared" si="3"/>
        <v>4</v>
      </c>
      <c r="N49" s="126">
        <f t="shared" si="4"/>
        <v>0.26631158455392812</v>
      </c>
    </row>
    <row r="50" spans="1:14">
      <c r="A50" s="71"/>
      <c r="B50" s="71"/>
      <c r="C50" s="71" t="s">
        <v>161</v>
      </c>
      <c r="D50" s="96">
        <v>1022</v>
      </c>
      <c r="E50" s="96">
        <v>941</v>
      </c>
      <c r="F50" s="96">
        <v>1963</v>
      </c>
      <c r="G50" s="96">
        <v>1020</v>
      </c>
      <c r="H50" s="96">
        <v>937</v>
      </c>
      <c r="I50" s="96">
        <v>1957</v>
      </c>
      <c r="J50" s="126">
        <f t="shared" si="0"/>
        <v>99.694345389709625</v>
      </c>
      <c r="K50" s="96">
        <f t="shared" si="1"/>
        <v>2</v>
      </c>
      <c r="L50" s="96">
        <f t="shared" si="2"/>
        <v>4</v>
      </c>
      <c r="M50" s="96">
        <f t="shared" si="3"/>
        <v>6</v>
      </c>
      <c r="N50" s="126">
        <f t="shared" si="4"/>
        <v>0.30565461029037189</v>
      </c>
    </row>
    <row r="51" spans="1:14" s="112" customFormat="1">
      <c r="A51" s="206" t="s">
        <v>162</v>
      </c>
      <c r="B51" s="206"/>
      <c r="C51" s="206"/>
      <c r="D51" s="119">
        <f t="shared" ref="D51:I51" si="11">SUM(D47:D50)</f>
        <v>5096</v>
      </c>
      <c r="E51" s="119">
        <f t="shared" si="11"/>
        <v>4579</v>
      </c>
      <c r="F51" s="119">
        <f t="shared" si="11"/>
        <v>9675</v>
      </c>
      <c r="G51" s="119">
        <f t="shared" si="11"/>
        <v>5084</v>
      </c>
      <c r="H51" s="119">
        <f t="shared" si="11"/>
        <v>4560</v>
      </c>
      <c r="I51" s="119">
        <f t="shared" si="11"/>
        <v>9644</v>
      </c>
      <c r="J51" s="132">
        <f t="shared" si="0"/>
        <v>99.679586563307495</v>
      </c>
      <c r="K51" s="119">
        <f t="shared" si="1"/>
        <v>12</v>
      </c>
      <c r="L51" s="119">
        <f t="shared" si="2"/>
        <v>19</v>
      </c>
      <c r="M51" s="119">
        <f t="shared" si="3"/>
        <v>31</v>
      </c>
      <c r="N51" s="132">
        <f t="shared" si="4"/>
        <v>0.32041343669250644</v>
      </c>
    </row>
    <row r="52" spans="1:14" s="112" customFormat="1">
      <c r="A52" s="207" t="s">
        <v>199</v>
      </c>
      <c r="B52" s="208"/>
      <c r="C52" s="209"/>
      <c r="D52" s="120">
        <f>D10+D22+D27+D33+D41+D46+D51</f>
        <v>55965</v>
      </c>
      <c r="E52" s="120">
        <f t="shared" ref="E52:I52" si="12">E10+E22+E27+E33+E41+E46+E51</f>
        <v>55815</v>
      </c>
      <c r="F52" s="120">
        <f t="shared" si="12"/>
        <v>111780</v>
      </c>
      <c r="G52" s="120">
        <f t="shared" si="12"/>
        <v>55860</v>
      </c>
      <c r="H52" s="120">
        <f t="shared" si="12"/>
        <v>55684</v>
      </c>
      <c r="I52" s="120">
        <f t="shared" si="12"/>
        <v>111544</v>
      </c>
      <c r="J52" s="133">
        <f t="shared" si="0"/>
        <v>99.788870996600465</v>
      </c>
      <c r="K52" s="120">
        <f t="shared" si="1"/>
        <v>105</v>
      </c>
      <c r="L52" s="120">
        <f t="shared" si="2"/>
        <v>131</v>
      </c>
      <c r="M52" s="120">
        <f t="shared" si="3"/>
        <v>236</v>
      </c>
      <c r="N52" s="133">
        <f t="shared" si="4"/>
        <v>0.21112900339953478</v>
      </c>
    </row>
    <row r="53" spans="1:14" ht="15.75">
      <c r="A53" s="23" t="s">
        <v>88</v>
      </c>
      <c r="B53" s="11"/>
      <c r="C53" s="11"/>
    </row>
    <row r="54" spans="1:14" ht="15.75">
      <c r="A54" s="23" t="s">
        <v>98</v>
      </c>
      <c r="B54" s="11"/>
      <c r="C54" s="11"/>
      <c r="D54" s="26"/>
    </row>
    <row r="55" spans="1:14" ht="15.75">
      <c r="K55" s="26" t="s">
        <v>97</v>
      </c>
      <c r="L55" s="11"/>
      <c r="M55" s="11"/>
      <c r="N55" s="11"/>
    </row>
    <row r="56" spans="1:14" ht="15.75">
      <c r="K56" s="27" t="s">
        <v>89</v>
      </c>
      <c r="L56" s="11"/>
      <c r="M56" s="11"/>
      <c r="N56" s="11"/>
    </row>
    <row r="57" spans="1:14" ht="15.75">
      <c r="K57" s="27" t="s">
        <v>90</v>
      </c>
      <c r="L57" s="11"/>
      <c r="M57" s="11"/>
      <c r="N57" s="11"/>
    </row>
    <row r="58" spans="1:14" ht="15.75">
      <c r="K58" s="26"/>
      <c r="L58" s="11"/>
      <c r="M58" s="11"/>
      <c r="N58" s="11"/>
    </row>
    <row r="59" spans="1:14" ht="15.75">
      <c r="K59" s="26"/>
      <c r="L59" s="11"/>
      <c r="M59" s="11"/>
      <c r="N59" s="11"/>
    </row>
    <row r="60" spans="1:14" ht="15.75">
      <c r="K60" s="26"/>
      <c r="L60" s="11"/>
      <c r="M60" s="11"/>
      <c r="N60" s="11"/>
    </row>
    <row r="61" spans="1:14" ht="15.75">
      <c r="K61" s="28" t="s">
        <v>91</v>
      </c>
      <c r="L61" s="11"/>
      <c r="M61" s="11"/>
      <c r="N61" s="11"/>
    </row>
    <row r="62" spans="1:14" ht="15.75">
      <c r="K62" s="26" t="s">
        <v>92</v>
      </c>
      <c r="L62" s="11"/>
      <c r="M62" s="11"/>
      <c r="N62" s="11"/>
    </row>
    <row r="63" spans="1:14" ht="15.75">
      <c r="K63" s="26" t="s">
        <v>93</v>
      </c>
      <c r="L63" s="11"/>
      <c r="M63" s="11"/>
      <c r="N63" s="11"/>
    </row>
  </sheetData>
  <mergeCells count="28">
    <mergeCell ref="A51:C51"/>
    <mergeCell ref="A52:C52"/>
    <mergeCell ref="A34:A40"/>
    <mergeCell ref="B34:B40"/>
    <mergeCell ref="A41:C41"/>
    <mergeCell ref="A42:A45"/>
    <mergeCell ref="B42:B45"/>
    <mergeCell ref="A46:C46"/>
    <mergeCell ref="A33:C33"/>
    <mergeCell ref="A6:A9"/>
    <mergeCell ref="B6:B9"/>
    <mergeCell ref="A10:C10"/>
    <mergeCell ref="A11:A21"/>
    <mergeCell ref="B11:B21"/>
    <mergeCell ref="A22:C22"/>
    <mergeCell ref="A23:A26"/>
    <mergeCell ref="B23:B26"/>
    <mergeCell ref="A27:C27"/>
    <mergeCell ref="A28:A32"/>
    <mergeCell ref="B28:B32"/>
    <mergeCell ref="A1:N1"/>
    <mergeCell ref="A2:N2"/>
    <mergeCell ref="A4:A5"/>
    <mergeCell ref="B4:B5"/>
    <mergeCell ref="C4:C5"/>
    <mergeCell ref="D4:F4"/>
    <mergeCell ref="G4:J4"/>
    <mergeCell ref="K4:N4"/>
  </mergeCells>
  <pageMargins left="0.7" right="0.7" top="0.75" bottom="0.75" header="0.3" footer="0.3"/>
  <pageSetup paperSize="9" scale="50" orientation="landscape" horizontalDpi="4294967293" verticalDpi="0" r:id="rId1"/>
  <headerFooter>
    <oddFooter>&amp;R24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L63"/>
  <sheetViews>
    <sheetView view="pageLayout" topLeftCell="A34" workbookViewId="0">
      <selection activeCell="B42" sqref="B42:B45"/>
    </sheetView>
  </sheetViews>
  <sheetFormatPr defaultRowHeight="15"/>
  <cols>
    <col min="1" max="1" width="4" customWidth="1"/>
    <col min="2" max="3" width="34" customWidth="1"/>
    <col min="4" max="7" width="12.7109375" customWidth="1"/>
    <col min="8" max="8" width="9.140625" customWidth="1"/>
    <col min="9" max="9" width="13.140625" customWidth="1"/>
  </cols>
  <sheetData>
    <row r="1" spans="1:12" ht="18">
      <c r="A1" s="176" t="s">
        <v>105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2" ht="18">
      <c r="A2" s="176" t="s">
        <v>203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</row>
    <row r="3" spans="1:12" ht="18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2" ht="15.75">
      <c r="A4" s="185" t="s">
        <v>9</v>
      </c>
      <c r="B4" s="185" t="s">
        <v>0</v>
      </c>
      <c r="C4" s="185" t="s">
        <v>122</v>
      </c>
      <c r="D4" s="185" t="s">
        <v>178</v>
      </c>
      <c r="E4" s="185"/>
      <c r="F4" s="185"/>
      <c r="G4" s="185" t="s">
        <v>204</v>
      </c>
      <c r="H4" s="185"/>
      <c r="I4" s="185"/>
      <c r="J4" s="185" t="s">
        <v>205</v>
      </c>
      <c r="K4" s="185"/>
      <c r="L4" s="185"/>
    </row>
    <row r="5" spans="1:12" ht="15.75">
      <c r="A5" s="185"/>
      <c r="B5" s="185"/>
      <c r="C5" s="185"/>
      <c r="D5" s="67" t="s">
        <v>11</v>
      </c>
      <c r="E5" s="67" t="s">
        <v>12</v>
      </c>
      <c r="F5" s="67" t="s">
        <v>13</v>
      </c>
      <c r="G5" s="67" t="s">
        <v>11</v>
      </c>
      <c r="H5" s="67" t="s">
        <v>12</v>
      </c>
      <c r="I5" s="67" t="s">
        <v>13</v>
      </c>
      <c r="J5" s="67" t="s">
        <v>11</v>
      </c>
      <c r="K5" s="67" t="s">
        <v>12</v>
      </c>
      <c r="L5" s="67" t="s">
        <v>13</v>
      </c>
    </row>
    <row r="6" spans="1:12">
      <c r="A6" s="193">
        <v>1</v>
      </c>
      <c r="B6" s="213" t="s">
        <v>1</v>
      </c>
      <c r="C6" s="114" t="s">
        <v>123</v>
      </c>
      <c r="D6" s="96">
        <v>6503</v>
      </c>
      <c r="E6" s="96">
        <v>6364</v>
      </c>
      <c r="F6" s="96">
        <v>12867</v>
      </c>
      <c r="G6" s="96">
        <v>5590</v>
      </c>
      <c r="H6" s="96">
        <v>5537</v>
      </c>
      <c r="I6" s="96">
        <v>11127</v>
      </c>
      <c r="J6" s="96">
        <f>D6-G6</f>
        <v>913</v>
      </c>
      <c r="K6" s="96">
        <f>E6-H6</f>
        <v>827</v>
      </c>
      <c r="L6" s="96">
        <f>F6-I6</f>
        <v>1740</v>
      </c>
    </row>
    <row r="7" spans="1:12">
      <c r="A7" s="194"/>
      <c r="B7" s="214"/>
      <c r="C7" s="114" t="s">
        <v>124</v>
      </c>
      <c r="D7" s="96">
        <v>4393</v>
      </c>
      <c r="E7" s="96">
        <v>4123</v>
      </c>
      <c r="F7" s="96">
        <v>8516</v>
      </c>
      <c r="G7" s="96">
        <v>3712</v>
      </c>
      <c r="H7" s="96">
        <v>3553</v>
      </c>
      <c r="I7" s="96">
        <v>7265</v>
      </c>
      <c r="J7" s="96">
        <f t="shared" ref="J7:J9" si="0">D7-G7</f>
        <v>681</v>
      </c>
      <c r="K7" s="96">
        <f t="shared" ref="K7:K9" si="1">E7-H7</f>
        <v>570</v>
      </c>
      <c r="L7" s="96">
        <f t="shared" ref="L7:L9" si="2">F7-I7</f>
        <v>1251</v>
      </c>
    </row>
    <row r="8" spans="1:12">
      <c r="A8" s="194"/>
      <c r="B8" s="214"/>
      <c r="C8" s="114" t="s">
        <v>125</v>
      </c>
      <c r="D8" s="96">
        <v>5365</v>
      </c>
      <c r="E8" s="96">
        <v>5154</v>
      </c>
      <c r="F8" s="96">
        <v>10519</v>
      </c>
      <c r="G8" s="96">
        <v>4592</v>
      </c>
      <c r="H8" s="96">
        <v>4448</v>
      </c>
      <c r="I8" s="96">
        <v>9040</v>
      </c>
      <c r="J8" s="96">
        <f t="shared" si="0"/>
        <v>773</v>
      </c>
      <c r="K8" s="96">
        <f t="shared" si="1"/>
        <v>706</v>
      </c>
      <c r="L8" s="96">
        <f t="shared" si="2"/>
        <v>1479</v>
      </c>
    </row>
    <row r="9" spans="1:12">
      <c r="A9" s="195"/>
      <c r="B9" s="215"/>
      <c r="C9" s="114" t="s">
        <v>126</v>
      </c>
      <c r="D9" s="96">
        <v>1723</v>
      </c>
      <c r="E9" s="96">
        <v>1720</v>
      </c>
      <c r="F9" s="96">
        <v>3443</v>
      </c>
      <c r="G9" s="96">
        <v>1387</v>
      </c>
      <c r="H9" s="96">
        <v>1412</v>
      </c>
      <c r="I9" s="96">
        <v>2799</v>
      </c>
      <c r="J9" s="96">
        <f t="shared" si="0"/>
        <v>336</v>
      </c>
      <c r="K9" s="96">
        <f t="shared" si="1"/>
        <v>308</v>
      </c>
      <c r="L9" s="96">
        <f t="shared" si="2"/>
        <v>644</v>
      </c>
    </row>
    <row r="10" spans="1:12">
      <c r="A10" s="210" t="s">
        <v>162</v>
      </c>
      <c r="B10" s="211"/>
      <c r="C10" s="212"/>
      <c r="D10" s="119">
        <f t="shared" ref="D10:L10" si="3">SUM(D6:D9)</f>
        <v>17984</v>
      </c>
      <c r="E10" s="119">
        <f t="shared" si="3"/>
        <v>17361</v>
      </c>
      <c r="F10" s="119">
        <f t="shared" si="3"/>
        <v>35345</v>
      </c>
      <c r="G10" s="119">
        <f t="shared" si="3"/>
        <v>15281</v>
      </c>
      <c r="H10" s="119">
        <f t="shared" si="3"/>
        <v>14950</v>
      </c>
      <c r="I10" s="119">
        <f t="shared" si="3"/>
        <v>30231</v>
      </c>
      <c r="J10" s="119">
        <f t="shared" si="3"/>
        <v>2703</v>
      </c>
      <c r="K10" s="119">
        <f t="shared" si="3"/>
        <v>2411</v>
      </c>
      <c r="L10" s="119">
        <f t="shared" si="3"/>
        <v>5114</v>
      </c>
    </row>
    <row r="11" spans="1:12">
      <c r="A11" s="193">
        <v>2</v>
      </c>
      <c r="B11" s="213" t="s">
        <v>2</v>
      </c>
      <c r="C11" s="114" t="s">
        <v>127</v>
      </c>
      <c r="D11" s="96">
        <v>1564</v>
      </c>
      <c r="E11" s="96">
        <v>1589</v>
      </c>
      <c r="F11" s="96">
        <v>3153</v>
      </c>
      <c r="G11" s="96">
        <v>1429</v>
      </c>
      <c r="H11" s="96">
        <v>1483</v>
      </c>
      <c r="I11" s="96">
        <v>2912</v>
      </c>
      <c r="J11" s="96">
        <f>D11-G11</f>
        <v>135</v>
      </c>
      <c r="K11" s="96">
        <f>E11-H11</f>
        <v>106</v>
      </c>
      <c r="L11" s="96">
        <f>F11-I11</f>
        <v>241</v>
      </c>
    </row>
    <row r="12" spans="1:12">
      <c r="A12" s="194"/>
      <c r="B12" s="214"/>
      <c r="C12" s="114" t="s">
        <v>128</v>
      </c>
      <c r="D12" s="96">
        <v>1543</v>
      </c>
      <c r="E12" s="96">
        <v>1641</v>
      </c>
      <c r="F12" s="96">
        <v>3184</v>
      </c>
      <c r="G12" s="96">
        <v>1406</v>
      </c>
      <c r="H12" s="96">
        <v>1545</v>
      </c>
      <c r="I12" s="96">
        <v>2951</v>
      </c>
      <c r="J12" s="96">
        <f t="shared" ref="J12:J21" si="4">D12-G12</f>
        <v>137</v>
      </c>
      <c r="K12" s="96">
        <f t="shared" ref="K12:K21" si="5">E12-H12</f>
        <v>96</v>
      </c>
      <c r="L12" s="96">
        <f t="shared" ref="L12:L21" si="6">F12-I12</f>
        <v>233</v>
      </c>
    </row>
    <row r="13" spans="1:12">
      <c r="A13" s="194"/>
      <c r="B13" s="214"/>
      <c r="C13" s="114" t="s">
        <v>129</v>
      </c>
      <c r="D13" s="96">
        <v>795</v>
      </c>
      <c r="E13" s="96">
        <v>828</v>
      </c>
      <c r="F13" s="96">
        <v>1623</v>
      </c>
      <c r="G13" s="96">
        <v>722</v>
      </c>
      <c r="H13" s="96">
        <v>768</v>
      </c>
      <c r="I13" s="96">
        <v>1490</v>
      </c>
      <c r="J13" s="96">
        <f t="shared" si="4"/>
        <v>73</v>
      </c>
      <c r="K13" s="96">
        <f t="shared" si="5"/>
        <v>60</v>
      </c>
      <c r="L13" s="96">
        <f t="shared" si="6"/>
        <v>133</v>
      </c>
    </row>
    <row r="14" spans="1:12">
      <c r="A14" s="194"/>
      <c r="B14" s="214"/>
      <c r="C14" s="114" t="s">
        <v>130</v>
      </c>
      <c r="D14" s="96">
        <v>902</v>
      </c>
      <c r="E14" s="96">
        <v>908</v>
      </c>
      <c r="F14" s="96">
        <v>1810</v>
      </c>
      <c r="G14" s="96">
        <v>823</v>
      </c>
      <c r="H14" s="96">
        <v>853</v>
      </c>
      <c r="I14" s="96">
        <v>1676</v>
      </c>
      <c r="J14" s="96">
        <f t="shared" si="4"/>
        <v>79</v>
      </c>
      <c r="K14" s="96">
        <f t="shared" si="5"/>
        <v>55</v>
      </c>
      <c r="L14" s="96">
        <f t="shared" si="6"/>
        <v>134</v>
      </c>
    </row>
    <row r="15" spans="1:12">
      <c r="A15" s="194"/>
      <c r="B15" s="214"/>
      <c r="C15" s="114" t="s">
        <v>131</v>
      </c>
      <c r="D15" s="96">
        <v>1312</v>
      </c>
      <c r="E15" s="96">
        <v>1344</v>
      </c>
      <c r="F15" s="96">
        <v>2656</v>
      </c>
      <c r="G15" s="96">
        <v>1213</v>
      </c>
      <c r="H15" s="96">
        <v>1257</v>
      </c>
      <c r="I15" s="96">
        <v>2470</v>
      </c>
      <c r="J15" s="96">
        <f t="shared" si="4"/>
        <v>99</v>
      </c>
      <c r="K15" s="96">
        <f t="shared" si="5"/>
        <v>87</v>
      </c>
      <c r="L15" s="96">
        <f t="shared" si="6"/>
        <v>186</v>
      </c>
    </row>
    <row r="16" spans="1:12">
      <c r="A16" s="194"/>
      <c r="B16" s="214"/>
      <c r="C16" s="114" t="s">
        <v>132</v>
      </c>
      <c r="D16" s="96">
        <v>1408</v>
      </c>
      <c r="E16" s="96">
        <v>1391</v>
      </c>
      <c r="F16" s="96">
        <v>2799</v>
      </c>
      <c r="G16" s="96">
        <v>1308</v>
      </c>
      <c r="H16" s="96">
        <v>1315</v>
      </c>
      <c r="I16" s="96">
        <v>2623</v>
      </c>
      <c r="J16" s="96">
        <f t="shared" si="4"/>
        <v>100</v>
      </c>
      <c r="K16" s="96">
        <f t="shared" si="5"/>
        <v>76</v>
      </c>
      <c r="L16" s="96">
        <f t="shared" si="6"/>
        <v>176</v>
      </c>
    </row>
    <row r="17" spans="1:12">
      <c r="A17" s="194"/>
      <c r="B17" s="214"/>
      <c r="C17" s="114" t="s">
        <v>133</v>
      </c>
      <c r="D17" s="96">
        <v>713</v>
      </c>
      <c r="E17" s="96">
        <v>758</v>
      </c>
      <c r="F17" s="96">
        <v>1471</v>
      </c>
      <c r="G17" s="96">
        <v>665</v>
      </c>
      <c r="H17" s="96">
        <v>721</v>
      </c>
      <c r="I17" s="96">
        <v>1386</v>
      </c>
      <c r="J17" s="96">
        <f t="shared" si="4"/>
        <v>48</v>
      </c>
      <c r="K17" s="96">
        <f t="shared" si="5"/>
        <v>37</v>
      </c>
      <c r="L17" s="96">
        <f t="shared" si="6"/>
        <v>85</v>
      </c>
    </row>
    <row r="18" spans="1:12">
      <c r="A18" s="194"/>
      <c r="B18" s="214"/>
      <c r="C18" s="114" t="s">
        <v>134</v>
      </c>
      <c r="D18" s="96">
        <v>771</v>
      </c>
      <c r="E18" s="96">
        <v>786</v>
      </c>
      <c r="F18" s="96">
        <v>1557</v>
      </c>
      <c r="G18" s="96">
        <v>702</v>
      </c>
      <c r="H18" s="96">
        <v>748</v>
      </c>
      <c r="I18" s="96">
        <v>1450</v>
      </c>
      <c r="J18" s="96">
        <f t="shared" si="4"/>
        <v>69</v>
      </c>
      <c r="K18" s="96">
        <f t="shared" si="5"/>
        <v>38</v>
      </c>
      <c r="L18" s="96">
        <f t="shared" si="6"/>
        <v>107</v>
      </c>
    </row>
    <row r="19" spans="1:12">
      <c r="A19" s="194"/>
      <c r="B19" s="214"/>
      <c r="C19" s="114" t="s">
        <v>135</v>
      </c>
      <c r="D19" s="96">
        <v>928</v>
      </c>
      <c r="E19" s="96">
        <v>1044</v>
      </c>
      <c r="F19" s="96">
        <v>1972</v>
      </c>
      <c r="G19" s="96">
        <v>866</v>
      </c>
      <c r="H19" s="96">
        <v>989</v>
      </c>
      <c r="I19" s="96">
        <v>1855</v>
      </c>
      <c r="J19" s="96">
        <f t="shared" si="4"/>
        <v>62</v>
      </c>
      <c r="K19" s="96">
        <f t="shared" si="5"/>
        <v>55</v>
      </c>
      <c r="L19" s="96">
        <f t="shared" si="6"/>
        <v>117</v>
      </c>
    </row>
    <row r="20" spans="1:12">
      <c r="A20" s="194"/>
      <c r="B20" s="214"/>
      <c r="C20" s="114" t="s">
        <v>136</v>
      </c>
      <c r="D20" s="96">
        <v>694</v>
      </c>
      <c r="E20" s="96">
        <v>714</v>
      </c>
      <c r="F20" s="96">
        <v>1408</v>
      </c>
      <c r="G20" s="96">
        <v>641</v>
      </c>
      <c r="H20" s="96">
        <v>672</v>
      </c>
      <c r="I20" s="96">
        <v>1313</v>
      </c>
      <c r="J20" s="96">
        <f t="shared" si="4"/>
        <v>53</v>
      </c>
      <c r="K20" s="96">
        <f t="shared" si="5"/>
        <v>42</v>
      </c>
      <c r="L20" s="96">
        <f t="shared" si="6"/>
        <v>95</v>
      </c>
    </row>
    <row r="21" spans="1:12">
      <c r="A21" s="195"/>
      <c r="B21" s="215"/>
      <c r="C21" s="114" t="s">
        <v>137</v>
      </c>
      <c r="D21" s="96">
        <v>1343</v>
      </c>
      <c r="E21" s="96">
        <v>1335</v>
      </c>
      <c r="F21" s="96">
        <v>2678</v>
      </c>
      <c r="G21" s="96">
        <v>1250</v>
      </c>
      <c r="H21" s="96">
        <v>1266</v>
      </c>
      <c r="I21" s="96">
        <v>2516</v>
      </c>
      <c r="J21" s="96">
        <f t="shared" si="4"/>
        <v>93</v>
      </c>
      <c r="K21" s="96">
        <f t="shared" si="5"/>
        <v>69</v>
      </c>
      <c r="L21" s="96">
        <f t="shared" si="6"/>
        <v>162</v>
      </c>
    </row>
    <row r="22" spans="1:12">
      <c r="A22" s="210" t="s">
        <v>162</v>
      </c>
      <c r="B22" s="211"/>
      <c r="C22" s="212"/>
      <c r="D22" s="119">
        <f>SUM(D11:D21)</f>
        <v>11973</v>
      </c>
      <c r="E22" s="119">
        <f t="shared" ref="E22:L22" si="7">SUM(E11:E21)</f>
        <v>12338</v>
      </c>
      <c r="F22" s="119">
        <f t="shared" si="7"/>
        <v>24311</v>
      </c>
      <c r="G22" s="119">
        <f t="shared" si="7"/>
        <v>11025</v>
      </c>
      <c r="H22" s="119">
        <f t="shared" si="7"/>
        <v>11617</v>
      </c>
      <c r="I22" s="119">
        <f t="shared" si="7"/>
        <v>22642</v>
      </c>
      <c r="J22" s="119">
        <f>SUM(J11:J21)</f>
        <v>948</v>
      </c>
      <c r="K22" s="119">
        <f t="shared" si="7"/>
        <v>721</v>
      </c>
      <c r="L22" s="119">
        <f t="shared" si="7"/>
        <v>1669</v>
      </c>
    </row>
    <row r="23" spans="1:12">
      <c r="A23" s="193">
        <v>3</v>
      </c>
      <c r="B23" s="213" t="s">
        <v>3</v>
      </c>
      <c r="C23" s="114" t="s">
        <v>138</v>
      </c>
      <c r="D23" s="96">
        <v>2837</v>
      </c>
      <c r="E23" s="96">
        <v>2823</v>
      </c>
      <c r="F23" s="96">
        <v>5660</v>
      </c>
      <c r="G23" s="96">
        <v>2346</v>
      </c>
      <c r="H23" s="96">
        <v>2453</v>
      </c>
      <c r="I23" s="96">
        <v>4799</v>
      </c>
      <c r="J23" s="96">
        <f>D23-G23</f>
        <v>491</v>
      </c>
      <c r="K23" s="96">
        <f>E23-H23</f>
        <v>370</v>
      </c>
      <c r="L23" s="96">
        <f>F23-I23</f>
        <v>861</v>
      </c>
    </row>
    <row r="24" spans="1:12">
      <c r="A24" s="194"/>
      <c r="B24" s="214"/>
      <c r="C24" s="114" t="s">
        <v>139</v>
      </c>
      <c r="D24" s="96">
        <v>1606</v>
      </c>
      <c r="E24" s="96">
        <v>1554</v>
      </c>
      <c r="F24" s="96">
        <v>3160</v>
      </c>
      <c r="G24" s="96">
        <v>1227</v>
      </c>
      <c r="H24" s="96">
        <v>1186</v>
      </c>
      <c r="I24" s="96">
        <v>2413</v>
      </c>
      <c r="J24" s="96">
        <f t="shared" ref="J24:J26" si="8">D24-G24</f>
        <v>379</v>
      </c>
      <c r="K24" s="96">
        <f t="shared" ref="K24:K26" si="9">E24-H24</f>
        <v>368</v>
      </c>
      <c r="L24" s="96">
        <f t="shared" ref="L24:L26" si="10">F24-I24</f>
        <v>747</v>
      </c>
    </row>
    <row r="25" spans="1:12">
      <c r="A25" s="194"/>
      <c r="B25" s="214"/>
      <c r="C25" s="114" t="s">
        <v>140</v>
      </c>
      <c r="D25" s="96">
        <v>2710</v>
      </c>
      <c r="E25" s="96">
        <v>2597</v>
      </c>
      <c r="F25" s="96">
        <v>5307</v>
      </c>
      <c r="G25" s="96">
        <v>2306</v>
      </c>
      <c r="H25" s="96">
        <v>2224</v>
      </c>
      <c r="I25" s="96">
        <v>4530</v>
      </c>
      <c r="J25" s="96">
        <f t="shared" si="8"/>
        <v>404</v>
      </c>
      <c r="K25" s="96">
        <f t="shared" si="9"/>
        <v>373</v>
      </c>
      <c r="L25" s="96">
        <f t="shared" si="10"/>
        <v>777</v>
      </c>
    </row>
    <row r="26" spans="1:12">
      <c r="A26" s="195"/>
      <c r="B26" s="215"/>
      <c r="C26" s="114" t="s">
        <v>141</v>
      </c>
      <c r="D26" s="96">
        <v>3501</v>
      </c>
      <c r="E26" s="96">
        <v>3401</v>
      </c>
      <c r="F26" s="96">
        <v>6902</v>
      </c>
      <c r="G26" s="96">
        <v>2970</v>
      </c>
      <c r="H26" s="96">
        <v>3018</v>
      </c>
      <c r="I26" s="96">
        <v>5988</v>
      </c>
      <c r="J26" s="96">
        <f t="shared" si="8"/>
        <v>531</v>
      </c>
      <c r="K26" s="96">
        <f t="shared" si="9"/>
        <v>383</v>
      </c>
      <c r="L26" s="96">
        <f t="shared" si="10"/>
        <v>914</v>
      </c>
    </row>
    <row r="27" spans="1:12">
      <c r="A27" s="210" t="s">
        <v>162</v>
      </c>
      <c r="B27" s="211"/>
      <c r="C27" s="212"/>
      <c r="D27" s="119">
        <f>SUM(D23:D26)</f>
        <v>10654</v>
      </c>
      <c r="E27" s="119">
        <f t="shared" ref="E27:L27" si="11">SUM(E23:E26)</f>
        <v>10375</v>
      </c>
      <c r="F27" s="119">
        <f t="shared" si="11"/>
        <v>21029</v>
      </c>
      <c r="G27" s="119">
        <f t="shared" si="11"/>
        <v>8849</v>
      </c>
      <c r="H27" s="119">
        <f t="shared" si="11"/>
        <v>8881</v>
      </c>
      <c r="I27" s="119">
        <f t="shared" si="11"/>
        <v>17730</v>
      </c>
      <c r="J27" s="119">
        <f t="shared" si="11"/>
        <v>1805</v>
      </c>
      <c r="K27" s="119">
        <f t="shared" si="11"/>
        <v>1494</v>
      </c>
      <c r="L27" s="119">
        <f t="shared" si="11"/>
        <v>3299</v>
      </c>
    </row>
    <row r="28" spans="1:12">
      <c r="A28" s="193">
        <v>4</v>
      </c>
      <c r="B28" s="213" t="s">
        <v>4</v>
      </c>
      <c r="C28" s="114" t="s">
        <v>142</v>
      </c>
      <c r="D28" s="96">
        <v>2126</v>
      </c>
      <c r="E28" s="96">
        <v>2050</v>
      </c>
      <c r="F28" s="96">
        <v>4176</v>
      </c>
      <c r="G28" s="96">
        <v>1771</v>
      </c>
      <c r="H28" s="96">
        <v>1754</v>
      </c>
      <c r="I28" s="96">
        <v>3525</v>
      </c>
      <c r="J28" s="96">
        <f>D28-G28</f>
        <v>355</v>
      </c>
      <c r="K28" s="96">
        <f>E28-H28</f>
        <v>296</v>
      </c>
      <c r="L28" s="96">
        <f>F28-I28</f>
        <v>651</v>
      </c>
    </row>
    <row r="29" spans="1:12">
      <c r="A29" s="194"/>
      <c r="B29" s="214"/>
      <c r="C29" s="114" t="s">
        <v>143</v>
      </c>
      <c r="D29" s="96">
        <v>1226</v>
      </c>
      <c r="E29" s="96">
        <v>1230</v>
      </c>
      <c r="F29" s="96">
        <v>2456</v>
      </c>
      <c r="G29" s="96">
        <v>1157</v>
      </c>
      <c r="H29" s="96">
        <v>1173</v>
      </c>
      <c r="I29" s="96">
        <v>2330</v>
      </c>
      <c r="J29" s="96">
        <f t="shared" ref="J29:J32" si="12">D29-G29</f>
        <v>69</v>
      </c>
      <c r="K29" s="96">
        <f t="shared" ref="K29:K32" si="13">E29-H29</f>
        <v>57</v>
      </c>
      <c r="L29" s="96">
        <f t="shared" ref="L29:L32" si="14">F29-I29</f>
        <v>126</v>
      </c>
    </row>
    <row r="30" spans="1:12">
      <c r="A30" s="194"/>
      <c r="B30" s="214"/>
      <c r="C30" s="114" t="s">
        <v>144</v>
      </c>
      <c r="D30" s="96">
        <v>1096</v>
      </c>
      <c r="E30" s="96">
        <v>1086</v>
      </c>
      <c r="F30" s="96">
        <v>2182</v>
      </c>
      <c r="G30" s="96">
        <v>960</v>
      </c>
      <c r="H30" s="96">
        <v>991</v>
      </c>
      <c r="I30" s="96">
        <v>1951</v>
      </c>
      <c r="J30" s="96">
        <f t="shared" si="12"/>
        <v>136</v>
      </c>
      <c r="K30" s="96">
        <f t="shared" si="13"/>
        <v>95</v>
      </c>
      <c r="L30" s="96">
        <f t="shared" si="14"/>
        <v>231</v>
      </c>
    </row>
    <row r="31" spans="1:12">
      <c r="A31" s="194"/>
      <c r="B31" s="214"/>
      <c r="C31" s="114" t="s">
        <v>145</v>
      </c>
      <c r="D31" s="96">
        <v>452</v>
      </c>
      <c r="E31" s="96">
        <v>423</v>
      </c>
      <c r="F31" s="96">
        <v>875</v>
      </c>
      <c r="G31" s="96">
        <v>425</v>
      </c>
      <c r="H31" s="96">
        <v>403</v>
      </c>
      <c r="I31" s="96">
        <v>828</v>
      </c>
      <c r="J31" s="96">
        <f t="shared" si="12"/>
        <v>27</v>
      </c>
      <c r="K31" s="96">
        <f t="shared" si="13"/>
        <v>20</v>
      </c>
      <c r="L31" s="96">
        <f t="shared" si="14"/>
        <v>47</v>
      </c>
    </row>
    <row r="32" spans="1:12">
      <c r="A32" s="195"/>
      <c r="B32" s="215"/>
      <c r="C32" s="114" t="s">
        <v>146</v>
      </c>
      <c r="D32" s="96">
        <v>409</v>
      </c>
      <c r="E32" s="96">
        <v>390</v>
      </c>
      <c r="F32" s="96">
        <v>799</v>
      </c>
      <c r="G32" s="96">
        <v>375</v>
      </c>
      <c r="H32" s="96">
        <v>367</v>
      </c>
      <c r="I32" s="96">
        <v>742</v>
      </c>
      <c r="J32" s="96">
        <f t="shared" si="12"/>
        <v>34</v>
      </c>
      <c r="K32" s="96">
        <f t="shared" si="13"/>
        <v>23</v>
      </c>
      <c r="L32" s="96">
        <f t="shared" si="14"/>
        <v>57</v>
      </c>
    </row>
    <row r="33" spans="1:12">
      <c r="A33" s="216" t="s">
        <v>162</v>
      </c>
      <c r="B33" s="217"/>
      <c r="C33" s="218"/>
      <c r="D33" s="119">
        <f>SUM(D28:D32)</f>
        <v>5309</v>
      </c>
      <c r="E33" s="119">
        <f t="shared" ref="E33:L33" si="15">SUM(E28:E32)</f>
        <v>5179</v>
      </c>
      <c r="F33" s="119">
        <f t="shared" si="15"/>
        <v>10488</v>
      </c>
      <c r="G33" s="119">
        <f t="shared" si="15"/>
        <v>4688</v>
      </c>
      <c r="H33" s="119">
        <f t="shared" si="15"/>
        <v>4688</v>
      </c>
      <c r="I33" s="119">
        <f t="shared" si="15"/>
        <v>9376</v>
      </c>
      <c r="J33" s="119">
        <f t="shared" si="15"/>
        <v>621</v>
      </c>
      <c r="K33" s="119">
        <f t="shared" si="15"/>
        <v>491</v>
      </c>
      <c r="L33" s="119">
        <f t="shared" si="15"/>
        <v>1112</v>
      </c>
    </row>
    <row r="34" spans="1:12">
      <c r="A34" s="193">
        <v>5</v>
      </c>
      <c r="B34" s="213" t="s">
        <v>5</v>
      </c>
      <c r="C34" s="114" t="s">
        <v>147</v>
      </c>
      <c r="D34" s="96">
        <v>2130</v>
      </c>
      <c r="E34" s="96">
        <v>2121</v>
      </c>
      <c r="F34" s="96">
        <v>4251</v>
      </c>
      <c r="G34" s="96">
        <v>1714</v>
      </c>
      <c r="H34" s="96">
        <v>1758</v>
      </c>
      <c r="I34" s="96">
        <v>3472</v>
      </c>
      <c r="J34" s="96">
        <f>D34-G34</f>
        <v>416</v>
      </c>
      <c r="K34" s="96">
        <f>E34-H34</f>
        <v>363</v>
      </c>
      <c r="L34" s="96">
        <f>F34-I34</f>
        <v>779</v>
      </c>
    </row>
    <row r="35" spans="1:12">
      <c r="A35" s="194"/>
      <c r="B35" s="214"/>
      <c r="C35" s="114" t="s">
        <v>148</v>
      </c>
      <c r="D35" s="96">
        <v>750</v>
      </c>
      <c r="E35" s="96">
        <v>725</v>
      </c>
      <c r="F35" s="96">
        <v>1475</v>
      </c>
      <c r="G35" s="96">
        <v>684</v>
      </c>
      <c r="H35" s="96">
        <v>679</v>
      </c>
      <c r="I35" s="96">
        <v>1363</v>
      </c>
      <c r="J35" s="96">
        <f t="shared" ref="J35:J40" si="16">D35-G35</f>
        <v>66</v>
      </c>
      <c r="K35" s="96">
        <f t="shared" ref="K35:K40" si="17">E35-H35</f>
        <v>46</v>
      </c>
      <c r="L35" s="96">
        <f t="shared" ref="L35:L40" si="18">F35-I35</f>
        <v>112</v>
      </c>
    </row>
    <row r="36" spans="1:12">
      <c r="A36" s="194"/>
      <c r="B36" s="214"/>
      <c r="C36" s="114" t="s">
        <v>149</v>
      </c>
      <c r="D36" s="96">
        <v>572</v>
      </c>
      <c r="E36" s="96">
        <v>600</v>
      </c>
      <c r="F36" s="96">
        <v>1172</v>
      </c>
      <c r="G36" s="96">
        <v>503</v>
      </c>
      <c r="H36" s="96">
        <v>552</v>
      </c>
      <c r="I36" s="96">
        <v>1055</v>
      </c>
      <c r="J36" s="96">
        <f t="shared" si="16"/>
        <v>69</v>
      </c>
      <c r="K36" s="96">
        <f t="shared" si="17"/>
        <v>48</v>
      </c>
      <c r="L36" s="96">
        <f t="shared" si="18"/>
        <v>117</v>
      </c>
    </row>
    <row r="37" spans="1:12">
      <c r="A37" s="194"/>
      <c r="B37" s="214"/>
      <c r="C37" s="114" t="s">
        <v>150</v>
      </c>
      <c r="D37" s="96">
        <v>771</v>
      </c>
      <c r="E37" s="96">
        <v>760</v>
      </c>
      <c r="F37" s="96">
        <v>1531</v>
      </c>
      <c r="G37" s="96">
        <v>696</v>
      </c>
      <c r="H37" s="96">
        <v>729</v>
      </c>
      <c r="I37" s="96">
        <v>1425</v>
      </c>
      <c r="J37" s="96">
        <f t="shared" si="16"/>
        <v>75</v>
      </c>
      <c r="K37" s="96">
        <f t="shared" si="17"/>
        <v>31</v>
      </c>
      <c r="L37" s="96">
        <f t="shared" si="18"/>
        <v>106</v>
      </c>
    </row>
    <row r="38" spans="1:12">
      <c r="A38" s="194"/>
      <c r="B38" s="214"/>
      <c r="C38" s="114" t="s">
        <v>151</v>
      </c>
      <c r="D38" s="96">
        <v>508</v>
      </c>
      <c r="E38" s="96">
        <v>474</v>
      </c>
      <c r="F38" s="96">
        <v>982</v>
      </c>
      <c r="G38" s="96">
        <v>460</v>
      </c>
      <c r="H38" s="96">
        <v>439</v>
      </c>
      <c r="I38" s="96">
        <v>899</v>
      </c>
      <c r="J38" s="96">
        <f t="shared" si="16"/>
        <v>48</v>
      </c>
      <c r="K38" s="96">
        <f t="shared" si="17"/>
        <v>35</v>
      </c>
      <c r="L38" s="96">
        <f t="shared" si="18"/>
        <v>83</v>
      </c>
    </row>
    <row r="39" spans="1:12">
      <c r="A39" s="194"/>
      <c r="B39" s="214"/>
      <c r="C39" s="114" t="s">
        <v>152</v>
      </c>
      <c r="D39" s="96">
        <v>428</v>
      </c>
      <c r="E39" s="96">
        <v>406</v>
      </c>
      <c r="F39" s="96">
        <v>834</v>
      </c>
      <c r="G39" s="96">
        <v>364</v>
      </c>
      <c r="H39" s="96">
        <v>362</v>
      </c>
      <c r="I39" s="96">
        <v>726</v>
      </c>
      <c r="J39" s="96">
        <f t="shared" si="16"/>
        <v>64</v>
      </c>
      <c r="K39" s="96">
        <f t="shared" si="17"/>
        <v>44</v>
      </c>
      <c r="L39" s="96">
        <f t="shared" si="18"/>
        <v>108</v>
      </c>
    </row>
    <row r="40" spans="1:12">
      <c r="A40" s="195"/>
      <c r="B40" s="215"/>
      <c r="C40" s="114" t="s">
        <v>153</v>
      </c>
      <c r="D40" s="96">
        <v>434</v>
      </c>
      <c r="E40" s="96">
        <v>433</v>
      </c>
      <c r="F40" s="96">
        <v>867</v>
      </c>
      <c r="G40" s="96">
        <v>388</v>
      </c>
      <c r="H40" s="96">
        <v>404</v>
      </c>
      <c r="I40" s="96">
        <v>792</v>
      </c>
      <c r="J40" s="96">
        <f t="shared" si="16"/>
        <v>46</v>
      </c>
      <c r="K40" s="96">
        <f t="shared" si="17"/>
        <v>29</v>
      </c>
      <c r="L40" s="96">
        <f t="shared" si="18"/>
        <v>75</v>
      </c>
    </row>
    <row r="41" spans="1:12">
      <c r="A41" s="210" t="s">
        <v>162</v>
      </c>
      <c r="B41" s="211"/>
      <c r="C41" s="212"/>
      <c r="D41" s="119">
        <f>SUM(D34:D40)</f>
        <v>5593</v>
      </c>
      <c r="E41" s="119">
        <f t="shared" ref="E41:L41" si="19">SUM(E34:E40)</f>
        <v>5519</v>
      </c>
      <c r="F41" s="119">
        <f t="shared" si="19"/>
        <v>11112</v>
      </c>
      <c r="G41" s="119">
        <f t="shared" si="19"/>
        <v>4809</v>
      </c>
      <c r="H41" s="119">
        <f t="shared" si="19"/>
        <v>4923</v>
      </c>
      <c r="I41" s="119">
        <f t="shared" si="19"/>
        <v>9732</v>
      </c>
      <c r="J41" s="119">
        <f t="shared" si="19"/>
        <v>784</v>
      </c>
      <c r="K41" s="119">
        <f t="shared" si="19"/>
        <v>596</v>
      </c>
      <c r="L41" s="119">
        <f t="shared" si="19"/>
        <v>1380</v>
      </c>
    </row>
    <row r="42" spans="1:12">
      <c r="A42" s="193">
        <v>6</v>
      </c>
      <c r="B42" s="193" t="s">
        <v>6</v>
      </c>
      <c r="C42" s="114" t="s">
        <v>154</v>
      </c>
      <c r="D42" s="96">
        <v>3186</v>
      </c>
      <c r="E42" s="96">
        <v>3043</v>
      </c>
      <c r="F42" s="96">
        <v>6229</v>
      </c>
      <c r="G42" s="96">
        <v>2765</v>
      </c>
      <c r="H42" s="96">
        <v>2695</v>
      </c>
      <c r="I42" s="96">
        <v>5460</v>
      </c>
      <c r="J42" s="96">
        <f>D42-G42</f>
        <v>421</v>
      </c>
      <c r="K42" s="96">
        <f>E42-H42</f>
        <v>348</v>
      </c>
      <c r="L42" s="96">
        <f>F42-I42</f>
        <v>769</v>
      </c>
    </row>
    <row r="43" spans="1:12">
      <c r="A43" s="194"/>
      <c r="B43" s="194"/>
      <c r="C43" s="114" t="s">
        <v>155</v>
      </c>
      <c r="D43" s="96">
        <v>1198</v>
      </c>
      <c r="E43" s="96">
        <v>1130</v>
      </c>
      <c r="F43" s="96">
        <v>2328</v>
      </c>
      <c r="G43" s="96">
        <v>1092</v>
      </c>
      <c r="H43" s="96">
        <v>1060</v>
      </c>
      <c r="I43" s="96">
        <v>2152</v>
      </c>
      <c r="J43" s="96">
        <f t="shared" ref="J43:J45" si="20">D43-G43</f>
        <v>106</v>
      </c>
      <c r="K43" s="96">
        <f t="shared" ref="K43:K45" si="21">E43-H43</f>
        <v>70</v>
      </c>
      <c r="L43" s="96">
        <f t="shared" ref="L43:L45" si="22">F43-I43</f>
        <v>176</v>
      </c>
    </row>
    <row r="44" spans="1:12">
      <c r="A44" s="194"/>
      <c r="B44" s="194"/>
      <c r="C44" s="114" t="s">
        <v>156</v>
      </c>
      <c r="D44" s="96">
        <v>1468</v>
      </c>
      <c r="E44" s="96">
        <v>1442</v>
      </c>
      <c r="F44" s="96">
        <v>2910</v>
      </c>
      <c r="G44" s="96">
        <v>1340</v>
      </c>
      <c r="H44" s="96">
        <v>1366</v>
      </c>
      <c r="I44" s="96">
        <v>2706</v>
      </c>
      <c r="J44" s="96">
        <f t="shared" si="20"/>
        <v>128</v>
      </c>
      <c r="K44" s="96">
        <f t="shared" si="21"/>
        <v>76</v>
      </c>
      <c r="L44" s="96">
        <f t="shared" si="22"/>
        <v>204</v>
      </c>
    </row>
    <row r="45" spans="1:12">
      <c r="A45" s="195"/>
      <c r="B45" s="195"/>
      <c r="C45" s="114" t="s">
        <v>157</v>
      </c>
      <c r="D45" s="96">
        <v>1074</v>
      </c>
      <c r="E45" s="96">
        <v>1116</v>
      </c>
      <c r="F45" s="96">
        <v>2190</v>
      </c>
      <c r="G45" s="96">
        <v>1020</v>
      </c>
      <c r="H45" s="96">
        <v>1056</v>
      </c>
      <c r="I45" s="96">
        <v>2076</v>
      </c>
      <c r="J45" s="96">
        <f t="shared" si="20"/>
        <v>54</v>
      </c>
      <c r="K45" s="96">
        <f t="shared" si="21"/>
        <v>60</v>
      </c>
      <c r="L45" s="96">
        <f t="shared" si="22"/>
        <v>114</v>
      </c>
    </row>
    <row r="46" spans="1:12">
      <c r="A46" s="210" t="s">
        <v>162</v>
      </c>
      <c r="B46" s="211"/>
      <c r="C46" s="212"/>
      <c r="D46" s="119">
        <f>SUM(D42:D45)</f>
        <v>6926</v>
      </c>
      <c r="E46" s="119">
        <f t="shared" ref="E46:L46" si="23">SUM(E42:E45)</f>
        <v>6731</v>
      </c>
      <c r="F46" s="119">
        <f t="shared" si="23"/>
        <v>13657</v>
      </c>
      <c r="G46" s="119">
        <f t="shared" si="23"/>
        <v>6217</v>
      </c>
      <c r="H46" s="119">
        <f t="shared" si="23"/>
        <v>6177</v>
      </c>
      <c r="I46" s="119">
        <f t="shared" si="23"/>
        <v>12394</v>
      </c>
      <c r="J46" s="119">
        <f t="shared" si="23"/>
        <v>709</v>
      </c>
      <c r="K46" s="119">
        <f t="shared" si="23"/>
        <v>554</v>
      </c>
      <c r="L46" s="119">
        <f t="shared" si="23"/>
        <v>1263</v>
      </c>
    </row>
    <row r="47" spans="1:12">
      <c r="A47" s="193">
        <v>7</v>
      </c>
      <c r="B47" s="213" t="s">
        <v>7</v>
      </c>
      <c r="C47" s="114" t="s">
        <v>158</v>
      </c>
      <c r="D47" s="96">
        <v>2678</v>
      </c>
      <c r="E47" s="96">
        <v>2399</v>
      </c>
      <c r="F47" s="96">
        <v>5077</v>
      </c>
      <c r="G47" s="96">
        <v>2136</v>
      </c>
      <c r="H47" s="96">
        <v>1868</v>
      </c>
      <c r="I47" s="96">
        <v>4004</v>
      </c>
      <c r="J47" s="96">
        <f>D47-G47</f>
        <v>542</v>
      </c>
      <c r="K47" s="96">
        <f>E47-H47</f>
        <v>531</v>
      </c>
      <c r="L47" s="96">
        <f>F47-I47</f>
        <v>1073</v>
      </c>
    </row>
    <row r="48" spans="1:12">
      <c r="A48" s="194"/>
      <c r="B48" s="214"/>
      <c r="C48" s="114" t="s">
        <v>159</v>
      </c>
      <c r="D48" s="96">
        <v>1740</v>
      </c>
      <c r="E48" s="96">
        <v>1548</v>
      </c>
      <c r="F48" s="96">
        <v>3288</v>
      </c>
      <c r="G48" s="96">
        <v>1166</v>
      </c>
      <c r="H48" s="96">
        <v>1040</v>
      </c>
      <c r="I48" s="96">
        <v>2206</v>
      </c>
      <c r="J48" s="96">
        <f t="shared" ref="J48:J50" si="24">D48-G48</f>
        <v>574</v>
      </c>
      <c r="K48" s="96">
        <f t="shared" ref="K48:K50" si="25">E48-H48</f>
        <v>508</v>
      </c>
      <c r="L48" s="96">
        <f t="shared" ref="L48:L50" si="26">F48-I48</f>
        <v>1082</v>
      </c>
    </row>
    <row r="49" spans="1:12">
      <c r="A49" s="194"/>
      <c r="B49" s="214"/>
      <c r="C49" s="114" t="s">
        <v>160</v>
      </c>
      <c r="D49" s="96">
        <v>821</v>
      </c>
      <c r="E49" s="96">
        <v>772</v>
      </c>
      <c r="F49" s="96">
        <v>1593</v>
      </c>
      <c r="G49" s="96">
        <v>772</v>
      </c>
      <c r="H49" s="96">
        <v>730</v>
      </c>
      <c r="I49" s="96">
        <v>1502</v>
      </c>
      <c r="J49" s="96">
        <f t="shared" si="24"/>
        <v>49</v>
      </c>
      <c r="K49" s="96">
        <f t="shared" si="25"/>
        <v>42</v>
      </c>
      <c r="L49" s="96">
        <f t="shared" si="26"/>
        <v>91</v>
      </c>
    </row>
    <row r="50" spans="1:12">
      <c r="A50" s="195"/>
      <c r="B50" s="215"/>
      <c r="C50" s="114" t="s">
        <v>161</v>
      </c>
      <c r="D50" s="96">
        <v>1098</v>
      </c>
      <c r="E50" s="96">
        <v>1010</v>
      </c>
      <c r="F50" s="96">
        <v>2108</v>
      </c>
      <c r="G50" s="96">
        <v>1022</v>
      </c>
      <c r="H50" s="96">
        <v>941</v>
      </c>
      <c r="I50" s="96">
        <v>1963</v>
      </c>
      <c r="J50" s="96">
        <f t="shared" si="24"/>
        <v>76</v>
      </c>
      <c r="K50" s="96">
        <f t="shared" si="25"/>
        <v>69</v>
      </c>
      <c r="L50" s="96">
        <f t="shared" si="26"/>
        <v>145</v>
      </c>
    </row>
    <row r="51" spans="1:12">
      <c r="A51" s="210" t="s">
        <v>162</v>
      </c>
      <c r="B51" s="211"/>
      <c r="C51" s="212"/>
      <c r="D51" s="119">
        <f>SUM(D47:D50)</f>
        <v>6337</v>
      </c>
      <c r="E51" s="119">
        <f t="shared" ref="E51:L51" si="27">SUM(E47:E50)</f>
        <v>5729</v>
      </c>
      <c r="F51" s="119">
        <f t="shared" si="27"/>
        <v>12066</v>
      </c>
      <c r="G51" s="119">
        <f t="shared" si="27"/>
        <v>5096</v>
      </c>
      <c r="H51" s="119">
        <f t="shared" si="27"/>
        <v>4579</v>
      </c>
      <c r="I51" s="119">
        <f t="shared" si="27"/>
        <v>9675</v>
      </c>
      <c r="J51" s="119">
        <f t="shared" si="27"/>
        <v>1241</v>
      </c>
      <c r="K51" s="119">
        <f t="shared" si="27"/>
        <v>1150</v>
      </c>
      <c r="L51" s="119">
        <f t="shared" si="27"/>
        <v>2391</v>
      </c>
    </row>
    <row r="52" spans="1:12">
      <c r="A52" s="207" t="s">
        <v>163</v>
      </c>
      <c r="B52" s="208"/>
      <c r="C52" s="209"/>
      <c r="D52" s="120">
        <f>D10+D22+D27+D33+D41+D46+D51</f>
        <v>64776</v>
      </c>
      <c r="E52" s="120">
        <f t="shared" ref="E52:L52" si="28">E10+E22+E27+E33+E41+E46+E51</f>
        <v>63232</v>
      </c>
      <c r="F52" s="120">
        <f t="shared" si="28"/>
        <v>128008</v>
      </c>
      <c r="G52" s="120">
        <f t="shared" si="28"/>
        <v>55965</v>
      </c>
      <c r="H52" s="120">
        <f t="shared" si="28"/>
        <v>55815</v>
      </c>
      <c r="I52" s="120">
        <f t="shared" si="28"/>
        <v>111780</v>
      </c>
      <c r="J52" s="120">
        <f t="shared" si="28"/>
        <v>8811</v>
      </c>
      <c r="K52" s="120">
        <f t="shared" si="28"/>
        <v>7417</v>
      </c>
      <c r="L52" s="120">
        <f t="shared" si="28"/>
        <v>16228</v>
      </c>
    </row>
    <row r="53" spans="1:12" ht="15.75">
      <c r="A53" s="23" t="s">
        <v>88</v>
      </c>
      <c r="B53" s="11"/>
      <c r="C53" s="11"/>
    </row>
    <row r="54" spans="1:12" ht="15.75">
      <c r="A54" s="23" t="s">
        <v>98</v>
      </c>
      <c r="B54" s="11"/>
      <c r="C54" s="11"/>
      <c r="D54" s="26"/>
    </row>
    <row r="55" spans="1:12" ht="15.75">
      <c r="I55" s="26" t="s">
        <v>97</v>
      </c>
      <c r="J55" s="11"/>
      <c r="K55" s="11"/>
    </row>
    <row r="56" spans="1:12" ht="15.75">
      <c r="I56" s="27" t="s">
        <v>89</v>
      </c>
      <c r="J56" s="11"/>
      <c r="K56" s="11"/>
    </row>
    <row r="57" spans="1:12" ht="15.75">
      <c r="I57" s="27" t="s">
        <v>90</v>
      </c>
      <c r="J57" s="11"/>
      <c r="K57" s="11"/>
    </row>
    <row r="58" spans="1:12" ht="15.75">
      <c r="I58" s="26"/>
      <c r="J58" s="11"/>
      <c r="K58" s="11"/>
    </row>
    <row r="59" spans="1:12" ht="15.75">
      <c r="I59" s="26"/>
      <c r="J59" s="11"/>
      <c r="K59" s="11"/>
    </row>
    <row r="60" spans="1:12" ht="15.75">
      <c r="I60" s="26"/>
      <c r="J60" s="11"/>
      <c r="K60" s="11"/>
    </row>
    <row r="61" spans="1:12" ht="15.75">
      <c r="I61" s="28" t="s">
        <v>91</v>
      </c>
      <c r="J61" s="11"/>
      <c r="K61" s="11"/>
    </row>
    <row r="62" spans="1:12" ht="15.75">
      <c r="I62" s="26" t="s">
        <v>92</v>
      </c>
      <c r="J62" s="11"/>
      <c r="K62" s="11"/>
    </row>
    <row r="63" spans="1:12" ht="15.75">
      <c r="I63" s="26" t="s">
        <v>93</v>
      </c>
      <c r="J63" s="11"/>
      <c r="K63" s="11"/>
    </row>
  </sheetData>
  <mergeCells count="30">
    <mergeCell ref="A23:A26"/>
    <mergeCell ref="B23:B26"/>
    <mergeCell ref="A52:C52"/>
    <mergeCell ref="A34:A40"/>
    <mergeCell ref="B34:B40"/>
    <mergeCell ref="A42:A45"/>
    <mergeCell ref="B42:B45"/>
    <mergeCell ref="B47:B50"/>
    <mergeCell ref="A47:A50"/>
    <mergeCell ref="A51:C51"/>
    <mergeCell ref="A46:C46"/>
    <mergeCell ref="A41:C41"/>
    <mergeCell ref="A33:C33"/>
    <mergeCell ref="A27:C27"/>
    <mergeCell ref="A28:A32"/>
    <mergeCell ref="B28:B32"/>
    <mergeCell ref="A1:L1"/>
    <mergeCell ref="A2:L2"/>
    <mergeCell ref="A4:A5"/>
    <mergeCell ref="B4:B5"/>
    <mergeCell ref="C4:C5"/>
    <mergeCell ref="D4:F4"/>
    <mergeCell ref="G4:I4"/>
    <mergeCell ref="J4:L4"/>
    <mergeCell ref="A10:C10"/>
    <mergeCell ref="A22:C22"/>
    <mergeCell ref="A6:A9"/>
    <mergeCell ref="B6:B9"/>
    <mergeCell ref="A11:A21"/>
    <mergeCell ref="B11:B21"/>
  </mergeCells>
  <pageMargins left="0.7" right="0.7" top="0.75" bottom="0.75" header="0.3" footer="0.3"/>
  <pageSetup paperSize="9" scale="75" orientation="landscape" horizontalDpi="4294967293" verticalDpi="0" r:id="rId1"/>
  <headerFooter differentFirst="1">
    <oddFooter>&amp;R26</oddFooter>
    <firstFooter>&amp;R25</first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N64"/>
  <sheetViews>
    <sheetView view="pageLayout" topLeftCell="C1" workbookViewId="0">
      <selection sqref="A1:N2"/>
    </sheetView>
  </sheetViews>
  <sheetFormatPr defaultRowHeight="15"/>
  <cols>
    <col min="1" max="1" width="4" customWidth="1"/>
    <col min="2" max="3" width="34" customWidth="1"/>
    <col min="4" max="14" width="15.85546875" customWidth="1"/>
  </cols>
  <sheetData>
    <row r="1" spans="1:14" ht="18">
      <c r="A1" s="176" t="s">
        <v>105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</row>
    <row r="2" spans="1:14" ht="18">
      <c r="A2" s="176" t="s">
        <v>183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</row>
    <row r="3" spans="1:14" ht="18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4" ht="15.6" customHeight="1">
      <c r="A4" s="165" t="s">
        <v>9</v>
      </c>
      <c r="B4" s="165" t="s">
        <v>0</v>
      </c>
      <c r="C4" s="165" t="s">
        <v>122</v>
      </c>
      <c r="D4" s="185" t="s">
        <v>32</v>
      </c>
      <c r="E4" s="185"/>
      <c r="F4" s="185"/>
      <c r="G4" s="185" t="s">
        <v>184</v>
      </c>
      <c r="H4" s="229"/>
      <c r="I4" s="229"/>
      <c r="J4" s="229"/>
      <c r="K4" s="229"/>
      <c r="L4" s="229"/>
      <c r="M4" s="229"/>
      <c r="N4" s="229"/>
    </row>
    <row r="5" spans="1:14" ht="15.75">
      <c r="A5" s="188"/>
      <c r="B5" s="188"/>
      <c r="C5" s="188"/>
      <c r="D5" s="185"/>
      <c r="E5" s="185"/>
      <c r="F5" s="185"/>
      <c r="G5" s="185" t="s">
        <v>210</v>
      </c>
      <c r="H5" s="185"/>
      <c r="I5" s="185"/>
      <c r="J5" s="185"/>
      <c r="K5" s="185" t="s">
        <v>211</v>
      </c>
      <c r="L5" s="185"/>
      <c r="M5" s="185"/>
      <c r="N5" s="185"/>
    </row>
    <row r="6" spans="1:14" ht="15.75">
      <c r="A6" s="166"/>
      <c r="B6" s="166"/>
      <c r="C6" s="166"/>
      <c r="D6" s="101" t="s">
        <v>11</v>
      </c>
      <c r="E6" s="101" t="s">
        <v>12</v>
      </c>
      <c r="F6" s="101" t="s">
        <v>13</v>
      </c>
      <c r="G6" s="101" t="s">
        <v>11</v>
      </c>
      <c r="H6" s="101" t="s">
        <v>12</v>
      </c>
      <c r="I6" s="101" t="s">
        <v>13</v>
      </c>
      <c r="J6" s="101" t="s">
        <v>179</v>
      </c>
      <c r="K6" s="101" t="s">
        <v>11</v>
      </c>
      <c r="L6" s="101" t="s">
        <v>12</v>
      </c>
      <c r="M6" s="101" t="s">
        <v>13</v>
      </c>
      <c r="N6" s="101" t="s">
        <v>181</v>
      </c>
    </row>
    <row r="7" spans="1:14">
      <c r="A7" s="222">
        <v>1</v>
      </c>
      <c r="B7" s="222" t="s">
        <v>1</v>
      </c>
      <c r="C7" s="104" t="s">
        <v>123</v>
      </c>
      <c r="D7" s="44">
        <v>9657</v>
      </c>
      <c r="E7" s="44">
        <v>9312</v>
      </c>
      <c r="F7" s="44">
        <v>18969</v>
      </c>
      <c r="G7" s="44">
        <v>4200</v>
      </c>
      <c r="H7" s="44">
        <v>4009</v>
      </c>
      <c r="I7" s="44">
        <v>8209</v>
      </c>
      <c r="J7" s="129">
        <f>I7/F7*100</f>
        <v>43.27587115820549</v>
      </c>
      <c r="K7" s="44">
        <f>D7-G7</f>
        <v>5457</v>
      </c>
      <c r="L7" s="44">
        <f>E7-H7</f>
        <v>5303</v>
      </c>
      <c r="M7" s="44">
        <f>F7-I7</f>
        <v>10760</v>
      </c>
      <c r="N7" s="129">
        <f>M7/F7*100</f>
        <v>56.72412884179451</v>
      </c>
    </row>
    <row r="8" spans="1:14">
      <c r="A8" s="223"/>
      <c r="B8" s="223"/>
      <c r="C8" s="104" t="s">
        <v>124</v>
      </c>
      <c r="D8" s="44">
        <v>6417</v>
      </c>
      <c r="E8" s="44">
        <v>5944</v>
      </c>
      <c r="F8" s="44">
        <v>12361</v>
      </c>
      <c r="G8" s="44">
        <v>2313</v>
      </c>
      <c r="H8" s="44">
        <v>2062</v>
      </c>
      <c r="I8" s="44">
        <v>4375</v>
      </c>
      <c r="J8" s="129">
        <f t="shared" ref="J8:J53" si="0">G8/D8*100</f>
        <v>36.044880785413746</v>
      </c>
      <c r="K8" s="44">
        <f t="shared" ref="K8:K10" si="1">D8-G8</f>
        <v>4104</v>
      </c>
      <c r="L8" s="44">
        <f t="shared" ref="L8:L10" si="2">E8-H8</f>
        <v>3882</v>
      </c>
      <c r="M8" s="44">
        <f t="shared" ref="M8:M10" si="3">F8-I8</f>
        <v>7986</v>
      </c>
      <c r="N8" s="129">
        <f t="shared" ref="N8:N53" si="4">M8/F8*100</f>
        <v>64.60642342852519</v>
      </c>
    </row>
    <row r="9" spans="1:14">
      <c r="A9" s="223"/>
      <c r="B9" s="223"/>
      <c r="C9" s="104" t="s">
        <v>125</v>
      </c>
      <c r="D9" s="44">
        <v>7570</v>
      </c>
      <c r="E9" s="44">
        <v>7253</v>
      </c>
      <c r="F9" s="44">
        <v>14823</v>
      </c>
      <c r="G9" s="44">
        <v>2758</v>
      </c>
      <c r="H9" s="44">
        <v>2608</v>
      </c>
      <c r="I9" s="44">
        <v>5366</v>
      </c>
      <c r="J9" s="129">
        <f t="shared" si="0"/>
        <v>36.433289299867901</v>
      </c>
      <c r="K9" s="44">
        <f t="shared" si="1"/>
        <v>4812</v>
      </c>
      <c r="L9" s="44">
        <f t="shared" si="2"/>
        <v>4645</v>
      </c>
      <c r="M9" s="44">
        <f t="shared" si="3"/>
        <v>9457</v>
      </c>
      <c r="N9" s="129">
        <f t="shared" si="4"/>
        <v>63.799500775821357</v>
      </c>
    </row>
    <row r="10" spans="1:14">
      <c r="A10" s="224"/>
      <c r="B10" s="224"/>
      <c r="C10" s="104" t="s">
        <v>126</v>
      </c>
      <c r="D10" s="44">
        <v>2533</v>
      </c>
      <c r="E10" s="44">
        <v>2443</v>
      </c>
      <c r="F10" s="44">
        <v>4976</v>
      </c>
      <c r="G10" s="44">
        <v>902</v>
      </c>
      <c r="H10" s="44">
        <v>881</v>
      </c>
      <c r="I10" s="44">
        <v>1783</v>
      </c>
      <c r="J10" s="129">
        <f t="shared" si="0"/>
        <v>35.60994867745756</v>
      </c>
      <c r="K10" s="44">
        <f t="shared" si="1"/>
        <v>1631</v>
      </c>
      <c r="L10" s="44">
        <f t="shared" si="2"/>
        <v>1562</v>
      </c>
      <c r="M10" s="44">
        <f t="shared" si="3"/>
        <v>3193</v>
      </c>
      <c r="N10" s="129">
        <f t="shared" si="4"/>
        <v>64.168006430868161</v>
      </c>
    </row>
    <row r="11" spans="1:14" s="36" customFormat="1">
      <c r="A11" s="219" t="s">
        <v>162</v>
      </c>
      <c r="B11" s="220"/>
      <c r="C11" s="221"/>
      <c r="D11" s="127">
        <f>SUM(D7:D10)</f>
        <v>26177</v>
      </c>
      <c r="E11" s="127">
        <f t="shared" ref="E11:M11" si="5">SUM(E7:E10)</f>
        <v>24952</v>
      </c>
      <c r="F11" s="127">
        <f t="shared" si="5"/>
        <v>51129</v>
      </c>
      <c r="G11" s="127">
        <f t="shared" si="5"/>
        <v>10173</v>
      </c>
      <c r="H11" s="127">
        <f t="shared" si="5"/>
        <v>9560</v>
      </c>
      <c r="I11" s="127">
        <f t="shared" si="5"/>
        <v>19733</v>
      </c>
      <c r="J11" s="130">
        <f t="shared" si="0"/>
        <v>38.862360087099361</v>
      </c>
      <c r="K11" s="127">
        <f t="shared" si="5"/>
        <v>16004</v>
      </c>
      <c r="L11" s="127">
        <f t="shared" si="5"/>
        <v>15392</v>
      </c>
      <c r="M11" s="127">
        <f t="shared" si="5"/>
        <v>31396</v>
      </c>
      <c r="N11" s="130">
        <f t="shared" si="4"/>
        <v>61.405464609125936</v>
      </c>
    </row>
    <row r="12" spans="1:14">
      <c r="A12" s="222">
        <v>2</v>
      </c>
      <c r="B12" s="222" t="s">
        <v>2</v>
      </c>
      <c r="C12" s="104" t="s">
        <v>127</v>
      </c>
      <c r="D12" s="44">
        <v>2142</v>
      </c>
      <c r="E12" s="44">
        <v>2162</v>
      </c>
      <c r="F12" s="44">
        <v>4304</v>
      </c>
      <c r="G12" s="44">
        <v>849</v>
      </c>
      <c r="H12" s="44">
        <v>850</v>
      </c>
      <c r="I12" s="44">
        <v>1699</v>
      </c>
      <c r="J12" s="129">
        <f t="shared" si="0"/>
        <v>39.635854341736696</v>
      </c>
      <c r="K12" s="44">
        <f>D12-G12</f>
        <v>1293</v>
      </c>
      <c r="L12" s="44">
        <f>E12-H12</f>
        <v>1312</v>
      </c>
      <c r="M12" s="44">
        <f>F12-I12</f>
        <v>2605</v>
      </c>
      <c r="N12" s="129">
        <f t="shared" si="4"/>
        <v>60.52509293680297</v>
      </c>
    </row>
    <row r="13" spans="1:14">
      <c r="A13" s="223"/>
      <c r="B13" s="223"/>
      <c r="C13" s="104" t="s">
        <v>128</v>
      </c>
      <c r="D13" s="44">
        <v>2167</v>
      </c>
      <c r="E13" s="44">
        <v>2281</v>
      </c>
      <c r="F13" s="44">
        <v>4448</v>
      </c>
      <c r="G13" s="44">
        <v>868</v>
      </c>
      <c r="H13" s="44">
        <v>925</v>
      </c>
      <c r="I13" s="44">
        <v>1793</v>
      </c>
      <c r="J13" s="129">
        <f t="shared" si="0"/>
        <v>40.055376095985231</v>
      </c>
      <c r="K13" s="44">
        <f t="shared" ref="K13:K22" si="6">D13-G13</f>
        <v>1299</v>
      </c>
      <c r="L13" s="44">
        <f t="shared" ref="L13:L22" si="7">E13-H13</f>
        <v>1356</v>
      </c>
      <c r="M13" s="44">
        <f t="shared" ref="M13:M22" si="8">F13-I13</f>
        <v>2655</v>
      </c>
      <c r="N13" s="129">
        <f t="shared" si="4"/>
        <v>59.689748201438853</v>
      </c>
    </row>
    <row r="14" spans="1:14">
      <c r="A14" s="223"/>
      <c r="B14" s="223"/>
      <c r="C14" s="104" t="s">
        <v>129</v>
      </c>
      <c r="D14" s="44">
        <v>1097</v>
      </c>
      <c r="E14" s="44">
        <v>1099</v>
      </c>
      <c r="F14" s="44">
        <v>2196</v>
      </c>
      <c r="G14" s="44">
        <v>410</v>
      </c>
      <c r="H14" s="44">
        <v>377</v>
      </c>
      <c r="I14" s="44">
        <v>787</v>
      </c>
      <c r="J14" s="129">
        <f t="shared" si="0"/>
        <v>37.374658158614402</v>
      </c>
      <c r="K14" s="44">
        <f t="shared" si="6"/>
        <v>687</v>
      </c>
      <c r="L14" s="44">
        <f t="shared" si="7"/>
        <v>722</v>
      </c>
      <c r="M14" s="44">
        <f t="shared" si="8"/>
        <v>1409</v>
      </c>
      <c r="N14" s="129">
        <f t="shared" si="4"/>
        <v>64.162112932604728</v>
      </c>
    </row>
    <row r="15" spans="1:14">
      <c r="A15" s="223"/>
      <c r="B15" s="223"/>
      <c r="C15" s="104" t="s">
        <v>130</v>
      </c>
      <c r="D15" s="44">
        <v>1292</v>
      </c>
      <c r="E15" s="44">
        <v>1275</v>
      </c>
      <c r="F15" s="44">
        <v>2567</v>
      </c>
      <c r="G15" s="44">
        <v>505</v>
      </c>
      <c r="H15" s="44">
        <v>497</v>
      </c>
      <c r="I15" s="44">
        <v>1002</v>
      </c>
      <c r="J15" s="129">
        <f t="shared" si="0"/>
        <v>39.086687306501553</v>
      </c>
      <c r="K15" s="44">
        <f t="shared" si="6"/>
        <v>787</v>
      </c>
      <c r="L15" s="44">
        <f t="shared" si="7"/>
        <v>778</v>
      </c>
      <c r="M15" s="44">
        <f t="shared" si="8"/>
        <v>1565</v>
      </c>
      <c r="N15" s="129">
        <f t="shared" si="4"/>
        <v>60.966108297623691</v>
      </c>
    </row>
    <row r="16" spans="1:14">
      <c r="A16" s="223"/>
      <c r="B16" s="223"/>
      <c r="C16" s="104" t="s">
        <v>131</v>
      </c>
      <c r="D16" s="44">
        <v>1925</v>
      </c>
      <c r="E16" s="44">
        <v>1887</v>
      </c>
      <c r="F16" s="44">
        <v>3812</v>
      </c>
      <c r="G16" s="44">
        <v>870</v>
      </c>
      <c r="H16" s="44">
        <v>779</v>
      </c>
      <c r="I16" s="44">
        <v>1649</v>
      </c>
      <c r="J16" s="129">
        <f t="shared" si="0"/>
        <v>45.194805194805191</v>
      </c>
      <c r="K16" s="44">
        <f t="shared" si="6"/>
        <v>1055</v>
      </c>
      <c r="L16" s="44">
        <f t="shared" si="7"/>
        <v>1108</v>
      </c>
      <c r="M16" s="44">
        <f t="shared" si="8"/>
        <v>2163</v>
      </c>
      <c r="N16" s="129">
        <f t="shared" si="4"/>
        <v>56.741867785939135</v>
      </c>
    </row>
    <row r="17" spans="1:14">
      <c r="A17" s="223"/>
      <c r="B17" s="223"/>
      <c r="C17" s="104" t="s">
        <v>132</v>
      </c>
      <c r="D17" s="44">
        <v>1971</v>
      </c>
      <c r="E17" s="44">
        <v>1987</v>
      </c>
      <c r="F17" s="44">
        <v>3958</v>
      </c>
      <c r="G17" s="44">
        <v>832</v>
      </c>
      <c r="H17" s="44">
        <v>882</v>
      </c>
      <c r="I17" s="44">
        <v>1714</v>
      </c>
      <c r="J17" s="129">
        <f t="shared" si="0"/>
        <v>42.212075088787415</v>
      </c>
      <c r="K17" s="44">
        <f t="shared" si="6"/>
        <v>1139</v>
      </c>
      <c r="L17" s="44">
        <f t="shared" si="7"/>
        <v>1105</v>
      </c>
      <c r="M17" s="44">
        <f t="shared" si="8"/>
        <v>2244</v>
      </c>
      <c r="N17" s="129">
        <f t="shared" si="4"/>
        <v>56.695300656897416</v>
      </c>
    </row>
    <row r="18" spans="1:14">
      <c r="A18" s="223"/>
      <c r="B18" s="223"/>
      <c r="C18" s="104" t="s">
        <v>133</v>
      </c>
      <c r="D18" s="44">
        <v>994</v>
      </c>
      <c r="E18" s="44">
        <v>1046</v>
      </c>
      <c r="F18" s="44">
        <v>2040</v>
      </c>
      <c r="G18" s="44">
        <v>415</v>
      </c>
      <c r="H18" s="44">
        <v>430</v>
      </c>
      <c r="I18" s="44">
        <v>845</v>
      </c>
      <c r="J18" s="129">
        <f t="shared" si="0"/>
        <v>41.750503018108652</v>
      </c>
      <c r="K18" s="44">
        <f t="shared" si="6"/>
        <v>579</v>
      </c>
      <c r="L18" s="44">
        <f t="shared" si="7"/>
        <v>616</v>
      </c>
      <c r="M18" s="44">
        <f t="shared" si="8"/>
        <v>1195</v>
      </c>
      <c r="N18" s="129">
        <f t="shared" si="4"/>
        <v>58.578431372549019</v>
      </c>
    </row>
    <row r="19" spans="1:14">
      <c r="A19" s="223"/>
      <c r="B19" s="223"/>
      <c r="C19" s="104" t="s">
        <v>134</v>
      </c>
      <c r="D19" s="44">
        <v>1066</v>
      </c>
      <c r="E19" s="44">
        <v>1075</v>
      </c>
      <c r="F19" s="44">
        <v>2141</v>
      </c>
      <c r="G19" s="44">
        <v>442</v>
      </c>
      <c r="H19" s="44">
        <v>416</v>
      </c>
      <c r="I19" s="44">
        <v>858</v>
      </c>
      <c r="J19" s="129">
        <f t="shared" si="0"/>
        <v>41.463414634146339</v>
      </c>
      <c r="K19" s="44">
        <f t="shared" si="6"/>
        <v>624</v>
      </c>
      <c r="L19" s="44">
        <f t="shared" si="7"/>
        <v>659</v>
      </c>
      <c r="M19" s="44">
        <f t="shared" si="8"/>
        <v>1283</v>
      </c>
      <c r="N19" s="129">
        <f t="shared" si="4"/>
        <v>59.925268566090615</v>
      </c>
    </row>
    <row r="20" spans="1:14">
      <c r="A20" s="223"/>
      <c r="B20" s="223"/>
      <c r="C20" s="104" t="s">
        <v>135</v>
      </c>
      <c r="D20" s="44">
        <v>1259</v>
      </c>
      <c r="E20" s="44">
        <v>1369</v>
      </c>
      <c r="F20" s="44">
        <v>2628</v>
      </c>
      <c r="G20" s="44">
        <v>496</v>
      </c>
      <c r="H20" s="44">
        <v>542</v>
      </c>
      <c r="I20" s="44">
        <v>1038</v>
      </c>
      <c r="J20" s="129">
        <f t="shared" si="0"/>
        <v>39.396346306592534</v>
      </c>
      <c r="K20" s="44">
        <f t="shared" si="6"/>
        <v>763</v>
      </c>
      <c r="L20" s="44">
        <f t="shared" si="7"/>
        <v>827</v>
      </c>
      <c r="M20" s="44">
        <f t="shared" si="8"/>
        <v>1590</v>
      </c>
      <c r="N20" s="129">
        <f t="shared" si="4"/>
        <v>60.502283105022833</v>
      </c>
    </row>
    <row r="21" spans="1:14">
      <c r="A21" s="223"/>
      <c r="B21" s="223"/>
      <c r="C21" s="104" t="s">
        <v>136</v>
      </c>
      <c r="D21" s="44">
        <v>1008</v>
      </c>
      <c r="E21" s="44">
        <v>961</v>
      </c>
      <c r="F21" s="44">
        <v>1969</v>
      </c>
      <c r="G21" s="44">
        <v>447</v>
      </c>
      <c r="H21" s="44">
        <v>407</v>
      </c>
      <c r="I21" s="44">
        <v>854</v>
      </c>
      <c r="J21" s="129">
        <f t="shared" si="0"/>
        <v>44.345238095238095</v>
      </c>
      <c r="K21" s="44">
        <f t="shared" si="6"/>
        <v>561</v>
      </c>
      <c r="L21" s="44">
        <f t="shared" si="7"/>
        <v>554</v>
      </c>
      <c r="M21" s="44">
        <f t="shared" si="8"/>
        <v>1115</v>
      </c>
      <c r="N21" s="129">
        <f t="shared" si="4"/>
        <v>56.62772981208736</v>
      </c>
    </row>
    <row r="22" spans="1:14">
      <c r="A22" s="224"/>
      <c r="B22" s="224"/>
      <c r="C22" s="104" t="s">
        <v>137</v>
      </c>
      <c r="D22" s="44">
        <v>1891</v>
      </c>
      <c r="E22" s="44">
        <v>1837</v>
      </c>
      <c r="F22" s="44">
        <v>3728</v>
      </c>
      <c r="G22" s="44">
        <v>831</v>
      </c>
      <c r="H22" s="44">
        <v>742</v>
      </c>
      <c r="I22" s="44">
        <v>1573</v>
      </c>
      <c r="J22" s="129">
        <f t="shared" si="0"/>
        <v>43.945002644103646</v>
      </c>
      <c r="K22" s="44">
        <f t="shared" si="6"/>
        <v>1060</v>
      </c>
      <c r="L22" s="44">
        <f t="shared" si="7"/>
        <v>1095</v>
      </c>
      <c r="M22" s="44">
        <f t="shared" si="8"/>
        <v>2155</v>
      </c>
      <c r="N22" s="129">
        <f t="shared" si="4"/>
        <v>57.805793991416309</v>
      </c>
    </row>
    <row r="23" spans="1:14" s="36" customFormat="1">
      <c r="A23" s="219" t="s">
        <v>162</v>
      </c>
      <c r="B23" s="220"/>
      <c r="C23" s="221"/>
      <c r="D23" s="127">
        <f>SUM(D12:D22)</f>
        <v>16812</v>
      </c>
      <c r="E23" s="127">
        <f t="shared" ref="E23:M23" si="9">SUM(E12:E22)</f>
        <v>16979</v>
      </c>
      <c r="F23" s="127">
        <f t="shared" si="9"/>
        <v>33791</v>
      </c>
      <c r="G23" s="127">
        <f t="shared" si="9"/>
        <v>6965</v>
      </c>
      <c r="H23" s="127">
        <f t="shared" si="9"/>
        <v>6847</v>
      </c>
      <c r="I23" s="127">
        <f t="shared" si="9"/>
        <v>13812</v>
      </c>
      <c r="J23" s="130">
        <f t="shared" si="0"/>
        <v>41.428741375208183</v>
      </c>
      <c r="K23" s="127">
        <f t="shared" si="9"/>
        <v>9847</v>
      </c>
      <c r="L23" s="127">
        <f t="shared" si="9"/>
        <v>10132</v>
      </c>
      <c r="M23" s="127">
        <f t="shared" si="9"/>
        <v>19979</v>
      </c>
      <c r="N23" s="130">
        <f t="shared" si="4"/>
        <v>59.125210854961388</v>
      </c>
    </row>
    <row r="24" spans="1:14">
      <c r="A24" s="222">
        <v>3</v>
      </c>
      <c r="B24" s="222" t="s">
        <v>3</v>
      </c>
      <c r="C24" s="104" t="s">
        <v>138</v>
      </c>
      <c r="D24" s="44">
        <v>3938</v>
      </c>
      <c r="E24" s="44">
        <v>3851</v>
      </c>
      <c r="F24" s="44">
        <v>7789</v>
      </c>
      <c r="G24" s="44">
        <v>1529</v>
      </c>
      <c r="H24" s="44">
        <v>1442</v>
      </c>
      <c r="I24" s="44">
        <v>2971</v>
      </c>
      <c r="J24" s="129">
        <f t="shared" si="0"/>
        <v>38.826815642458101</v>
      </c>
      <c r="K24" s="44">
        <f>D24-G24</f>
        <v>2409</v>
      </c>
      <c r="L24" s="44">
        <f>E24-H24</f>
        <v>2409</v>
      </c>
      <c r="M24" s="44">
        <f>F24-I24</f>
        <v>4818</v>
      </c>
      <c r="N24" s="129">
        <f t="shared" si="4"/>
        <v>61.856464244447295</v>
      </c>
    </row>
    <row r="25" spans="1:14">
      <c r="A25" s="223"/>
      <c r="B25" s="223"/>
      <c r="C25" s="104" t="s">
        <v>139</v>
      </c>
      <c r="D25" s="44">
        <v>2269</v>
      </c>
      <c r="E25" s="44">
        <v>2249</v>
      </c>
      <c r="F25" s="44">
        <v>4518</v>
      </c>
      <c r="G25" s="44">
        <v>728</v>
      </c>
      <c r="H25" s="44">
        <v>759</v>
      </c>
      <c r="I25" s="44">
        <v>1487</v>
      </c>
      <c r="J25" s="129">
        <f t="shared" si="0"/>
        <v>32.084618774790655</v>
      </c>
      <c r="K25" s="44">
        <f t="shared" ref="K25:K27" si="10">D25-G25</f>
        <v>1541</v>
      </c>
      <c r="L25" s="44">
        <f t="shared" ref="L25:L27" si="11">E25-H25</f>
        <v>1490</v>
      </c>
      <c r="M25" s="44">
        <f t="shared" ref="M25:M27" si="12">F25-I25</f>
        <v>3031</v>
      </c>
      <c r="N25" s="129">
        <f t="shared" si="4"/>
        <v>67.087206728640993</v>
      </c>
    </row>
    <row r="26" spans="1:14">
      <c r="A26" s="223"/>
      <c r="B26" s="223"/>
      <c r="C26" s="104" t="s">
        <v>140</v>
      </c>
      <c r="D26" s="44">
        <v>3878</v>
      </c>
      <c r="E26" s="44">
        <v>3647</v>
      </c>
      <c r="F26" s="44">
        <v>7525</v>
      </c>
      <c r="G26" s="44">
        <v>1426</v>
      </c>
      <c r="H26" s="44">
        <v>1311</v>
      </c>
      <c r="I26" s="44">
        <v>2737</v>
      </c>
      <c r="J26" s="129">
        <f t="shared" si="0"/>
        <v>36.771531717380093</v>
      </c>
      <c r="K26" s="44">
        <f t="shared" si="10"/>
        <v>2452</v>
      </c>
      <c r="L26" s="44">
        <f t="shared" si="11"/>
        <v>2336</v>
      </c>
      <c r="M26" s="44">
        <f t="shared" si="12"/>
        <v>4788</v>
      </c>
      <c r="N26" s="129">
        <f t="shared" si="4"/>
        <v>63.627906976744185</v>
      </c>
    </row>
    <row r="27" spans="1:14">
      <c r="A27" s="224"/>
      <c r="B27" s="224"/>
      <c r="C27" s="104" t="s">
        <v>141</v>
      </c>
      <c r="D27" s="44">
        <v>4895</v>
      </c>
      <c r="E27" s="44">
        <v>4680</v>
      </c>
      <c r="F27" s="44">
        <v>9575</v>
      </c>
      <c r="G27" s="44">
        <v>2002</v>
      </c>
      <c r="H27" s="44">
        <v>1848</v>
      </c>
      <c r="I27" s="44">
        <v>3850</v>
      </c>
      <c r="J27" s="129">
        <f t="shared" si="0"/>
        <v>40.898876404494381</v>
      </c>
      <c r="K27" s="44">
        <f t="shared" si="10"/>
        <v>2893</v>
      </c>
      <c r="L27" s="44">
        <f t="shared" si="11"/>
        <v>2832</v>
      </c>
      <c r="M27" s="44">
        <f t="shared" si="12"/>
        <v>5725</v>
      </c>
      <c r="N27" s="129">
        <f t="shared" si="4"/>
        <v>59.791122715404697</v>
      </c>
    </row>
    <row r="28" spans="1:14" s="36" customFormat="1">
      <c r="A28" s="219" t="s">
        <v>162</v>
      </c>
      <c r="B28" s="220"/>
      <c r="C28" s="221"/>
      <c r="D28" s="127">
        <f>SUM(D24:D27)</f>
        <v>14980</v>
      </c>
      <c r="E28" s="127">
        <f t="shared" ref="E28:M28" si="13">SUM(E24:E27)</f>
        <v>14427</v>
      </c>
      <c r="F28" s="127">
        <f t="shared" si="13"/>
        <v>29407</v>
      </c>
      <c r="G28" s="127">
        <f t="shared" si="13"/>
        <v>5685</v>
      </c>
      <c r="H28" s="127">
        <f t="shared" si="13"/>
        <v>5360</v>
      </c>
      <c r="I28" s="127">
        <f t="shared" si="13"/>
        <v>11045</v>
      </c>
      <c r="J28" s="130">
        <f t="shared" si="0"/>
        <v>37.950600801068092</v>
      </c>
      <c r="K28" s="127">
        <f t="shared" si="13"/>
        <v>9295</v>
      </c>
      <c r="L28" s="127">
        <f t="shared" si="13"/>
        <v>9067</v>
      </c>
      <c r="M28" s="127">
        <f t="shared" si="13"/>
        <v>18362</v>
      </c>
      <c r="N28" s="130">
        <f t="shared" si="4"/>
        <v>62.440915428299384</v>
      </c>
    </row>
    <row r="29" spans="1:14">
      <c r="A29" s="222">
        <v>4</v>
      </c>
      <c r="B29" s="222" t="s">
        <v>4</v>
      </c>
      <c r="C29" s="104" t="s">
        <v>142</v>
      </c>
      <c r="D29" s="44">
        <v>3034</v>
      </c>
      <c r="E29" s="44">
        <v>2886</v>
      </c>
      <c r="F29" s="44">
        <v>5920</v>
      </c>
      <c r="G29" s="44">
        <v>1139</v>
      </c>
      <c r="H29" s="44">
        <v>1091</v>
      </c>
      <c r="I29" s="44">
        <v>2230</v>
      </c>
      <c r="J29" s="129">
        <f t="shared" si="0"/>
        <v>37.541199736321687</v>
      </c>
      <c r="K29" s="44">
        <f>D29-G29</f>
        <v>1895</v>
      </c>
      <c r="L29" s="44">
        <f>E29-H29</f>
        <v>1795</v>
      </c>
      <c r="M29" s="44">
        <f>F29-I29</f>
        <v>3690</v>
      </c>
      <c r="N29" s="129">
        <f t="shared" si="4"/>
        <v>62.331081081081088</v>
      </c>
    </row>
    <row r="30" spans="1:14">
      <c r="A30" s="223"/>
      <c r="B30" s="223"/>
      <c r="C30" s="104" t="s">
        <v>143</v>
      </c>
      <c r="D30" s="44">
        <v>1829</v>
      </c>
      <c r="E30" s="44">
        <v>1757</v>
      </c>
      <c r="F30" s="44">
        <v>3586</v>
      </c>
      <c r="G30" s="44">
        <v>754</v>
      </c>
      <c r="H30" s="44">
        <v>726</v>
      </c>
      <c r="I30" s="44">
        <v>1480</v>
      </c>
      <c r="J30" s="129">
        <f t="shared" si="0"/>
        <v>41.224712957900493</v>
      </c>
      <c r="K30" s="44">
        <f t="shared" ref="K30:K33" si="14">D30-G30</f>
        <v>1075</v>
      </c>
      <c r="L30" s="44">
        <f t="shared" ref="L30:L33" si="15">E30-H30</f>
        <v>1031</v>
      </c>
      <c r="M30" s="44">
        <f t="shared" ref="M30:M33" si="16">F30-I30</f>
        <v>2106</v>
      </c>
      <c r="N30" s="129">
        <f t="shared" si="4"/>
        <v>58.728388176240941</v>
      </c>
    </row>
    <row r="31" spans="1:14">
      <c r="A31" s="223"/>
      <c r="B31" s="223"/>
      <c r="C31" s="104" t="s">
        <v>144</v>
      </c>
      <c r="D31" s="44">
        <v>1565</v>
      </c>
      <c r="E31" s="44">
        <v>1482</v>
      </c>
      <c r="F31" s="44">
        <v>3047</v>
      </c>
      <c r="G31" s="44">
        <v>602</v>
      </c>
      <c r="H31" s="44">
        <v>538</v>
      </c>
      <c r="I31" s="44">
        <v>1140</v>
      </c>
      <c r="J31" s="129">
        <f t="shared" si="0"/>
        <v>38.466453674121404</v>
      </c>
      <c r="K31" s="44">
        <f t="shared" si="14"/>
        <v>963</v>
      </c>
      <c r="L31" s="44">
        <f t="shared" si="15"/>
        <v>944</v>
      </c>
      <c r="M31" s="44">
        <f t="shared" si="16"/>
        <v>1907</v>
      </c>
      <c r="N31" s="129">
        <f t="shared" si="4"/>
        <v>62.586150311782085</v>
      </c>
    </row>
    <row r="32" spans="1:14">
      <c r="A32" s="223"/>
      <c r="B32" s="223"/>
      <c r="C32" s="104" t="s">
        <v>145</v>
      </c>
      <c r="D32" s="44">
        <v>703</v>
      </c>
      <c r="E32" s="44">
        <v>637</v>
      </c>
      <c r="F32" s="44">
        <v>1340</v>
      </c>
      <c r="G32" s="44">
        <v>349</v>
      </c>
      <c r="H32" s="44">
        <v>299</v>
      </c>
      <c r="I32" s="44">
        <v>648</v>
      </c>
      <c r="J32" s="129">
        <f t="shared" si="0"/>
        <v>49.644381223328594</v>
      </c>
      <c r="K32" s="44">
        <f t="shared" si="14"/>
        <v>354</v>
      </c>
      <c r="L32" s="44">
        <f t="shared" si="15"/>
        <v>338</v>
      </c>
      <c r="M32" s="44">
        <f t="shared" si="16"/>
        <v>692</v>
      </c>
      <c r="N32" s="129">
        <f t="shared" si="4"/>
        <v>51.64179104477612</v>
      </c>
    </row>
    <row r="33" spans="1:14">
      <c r="A33" s="224"/>
      <c r="B33" s="224"/>
      <c r="C33" s="104" t="s">
        <v>146</v>
      </c>
      <c r="D33" s="44">
        <v>595</v>
      </c>
      <c r="E33" s="44">
        <v>539</v>
      </c>
      <c r="F33" s="44">
        <v>1134</v>
      </c>
      <c r="G33" s="44">
        <v>251</v>
      </c>
      <c r="H33" s="44">
        <v>206</v>
      </c>
      <c r="I33" s="44">
        <v>457</v>
      </c>
      <c r="J33" s="129">
        <f t="shared" si="0"/>
        <v>42.184873949579831</v>
      </c>
      <c r="K33" s="44">
        <f t="shared" si="14"/>
        <v>344</v>
      </c>
      <c r="L33" s="44">
        <f t="shared" si="15"/>
        <v>333</v>
      </c>
      <c r="M33" s="44">
        <f t="shared" si="16"/>
        <v>677</v>
      </c>
      <c r="N33" s="129">
        <f t="shared" si="4"/>
        <v>59.700176366843039</v>
      </c>
    </row>
    <row r="34" spans="1:14" s="36" customFormat="1">
      <c r="A34" s="219" t="s">
        <v>162</v>
      </c>
      <c r="B34" s="220"/>
      <c r="C34" s="221"/>
      <c r="D34" s="127">
        <f>SUM(D29:D33)</f>
        <v>7726</v>
      </c>
      <c r="E34" s="127">
        <f t="shared" ref="E34:M34" si="17">SUM(E29:E33)</f>
        <v>7301</v>
      </c>
      <c r="F34" s="127">
        <f t="shared" si="17"/>
        <v>15027</v>
      </c>
      <c r="G34" s="127">
        <f t="shared" si="17"/>
        <v>3095</v>
      </c>
      <c r="H34" s="127">
        <f t="shared" si="17"/>
        <v>2860</v>
      </c>
      <c r="I34" s="127">
        <f t="shared" si="17"/>
        <v>5955</v>
      </c>
      <c r="J34" s="130">
        <f t="shared" si="0"/>
        <v>40.059539218224174</v>
      </c>
      <c r="K34" s="127">
        <f t="shared" si="17"/>
        <v>4631</v>
      </c>
      <c r="L34" s="127">
        <f t="shared" si="17"/>
        <v>4441</v>
      </c>
      <c r="M34" s="127">
        <f t="shared" si="17"/>
        <v>9072</v>
      </c>
      <c r="N34" s="130">
        <f t="shared" si="4"/>
        <v>60.371331603114399</v>
      </c>
    </row>
    <row r="35" spans="1:14">
      <c r="A35" s="222">
        <v>5</v>
      </c>
      <c r="B35" s="222" t="s">
        <v>5</v>
      </c>
      <c r="C35" s="104" t="s">
        <v>147</v>
      </c>
      <c r="D35" s="44">
        <v>3001</v>
      </c>
      <c r="E35" s="44">
        <v>2871</v>
      </c>
      <c r="F35" s="44">
        <v>5872</v>
      </c>
      <c r="G35" s="44">
        <v>1164</v>
      </c>
      <c r="H35" s="44">
        <v>1113</v>
      </c>
      <c r="I35" s="44">
        <v>2277</v>
      </c>
      <c r="J35" s="129">
        <f t="shared" si="0"/>
        <v>38.787070976341219</v>
      </c>
      <c r="K35" s="44">
        <f>D35-G35</f>
        <v>1837</v>
      </c>
      <c r="L35" s="44">
        <f>E35-H35</f>
        <v>1758</v>
      </c>
      <c r="M35" s="44">
        <f>F35-I35</f>
        <v>3595</v>
      </c>
      <c r="N35" s="129">
        <f t="shared" si="4"/>
        <v>61.222752043596728</v>
      </c>
    </row>
    <row r="36" spans="1:14">
      <c r="A36" s="223"/>
      <c r="B36" s="223"/>
      <c r="C36" s="104" t="s">
        <v>148</v>
      </c>
      <c r="D36" s="44">
        <v>1121</v>
      </c>
      <c r="E36" s="44">
        <v>1069</v>
      </c>
      <c r="F36" s="44">
        <v>2190</v>
      </c>
      <c r="G36" s="44">
        <v>494</v>
      </c>
      <c r="H36" s="44">
        <v>467</v>
      </c>
      <c r="I36" s="44">
        <v>961</v>
      </c>
      <c r="J36" s="129">
        <f t="shared" si="0"/>
        <v>44.067796610169488</v>
      </c>
      <c r="K36" s="44">
        <f t="shared" ref="K36:K41" si="18">D36-G36</f>
        <v>627</v>
      </c>
      <c r="L36" s="44">
        <f t="shared" ref="L36:L41" si="19">E36-H36</f>
        <v>602</v>
      </c>
      <c r="M36" s="44">
        <f t="shared" ref="M36:M41" si="20">F36-I36</f>
        <v>1229</v>
      </c>
      <c r="N36" s="129">
        <f t="shared" si="4"/>
        <v>56.118721461187214</v>
      </c>
    </row>
    <row r="37" spans="1:14">
      <c r="A37" s="223"/>
      <c r="B37" s="223"/>
      <c r="C37" s="104" t="s">
        <v>149</v>
      </c>
      <c r="D37" s="44">
        <v>872</v>
      </c>
      <c r="E37" s="44">
        <v>890</v>
      </c>
      <c r="F37" s="44">
        <v>1762</v>
      </c>
      <c r="G37" s="44">
        <v>477</v>
      </c>
      <c r="H37" s="44">
        <v>522</v>
      </c>
      <c r="I37" s="44">
        <v>999</v>
      </c>
      <c r="J37" s="129">
        <f t="shared" si="0"/>
        <v>54.701834862385326</v>
      </c>
      <c r="K37" s="44">
        <f t="shared" si="18"/>
        <v>395</v>
      </c>
      <c r="L37" s="44">
        <f t="shared" si="19"/>
        <v>368</v>
      </c>
      <c r="M37" s="44">
        <f t="shared" si="20"/>
        <v>763</v>
      </c>
      <c r="N37" s="129">
        <f t="shared" si="4"/>
        <v>43.303064699205443</v>
      </c>
    </row>
    <row r="38" spans="1:14">
      <c r="A38" s="223"/>
      <c r="B38" s="223"/>
      <c r="C38" s="104" t="s">
        <v>150</v>
      </c>
      <c r="D38" s="44">
        <v>1163</v>
      </c>
      <c r="E38" s="44">
        <v>1099</v>
      </c>
      <c r="F38" s="44">
        <v>2262</v>
      </c>
      <c r="G38" s="44">
        <v>554</v>
      </c>
      <c r="H38" s="44">
        <v>459</v>
      </c>
      <c r="I38" s="44">
        <v>1013</v>
      </c>
      <c r="J38" s="129">
        <f t="shared" si="0"/>
        <v>47.635425623387789</v>
      </c>
      <c r="K38" s="44">
        <f t="shared" si="18"/>
        <v>609</v>
      </c>
      <c r="L38" s="44">
        <f t="shared" si="19"/>
        <v>640</v>
      </c>
      <c r="M38" s="44">
        <f t="shared" si="20"/>
        <v>1249</v>
      </c>
      <c r="N38" s="129">
        <f t="shared" si="4"/>
        <v>55.216622458001765</v>
      </c>
    </row>
    <row r="39" spans="1:14">
      <c r="A39" s="223"/>
      <c r="B39" s="223"/>
      <c r="C39" s="104" t="s">
        <v>151</v>
      </c>
      <c r="D39" s="44">
        <v>768</v>
      </c>
      <c r="E39" s="44">
        <v>726</v>
      </c>
      <c r="F39" s="44">
        <v>1494</v>
      </c>
      <c r="G39" s="44">
        <v>492</v>
      </c>
      <c r="H39" s="44">
        <v>477</v>
      </c>
      <c r="I39" s="44">
        <v>969</v>
      </c>
      <c r="J39" s="129">
        <f t="shared" si="0"/>
        <v>64.0625</v>
      </c>
      <c r="K39" s="44">
        <f t="shared" si="18"/>
        <v>276</v>
      </c>
      <c r="L39" s="44">
        <f t="shared" si="19"/>
        <v>249</v>
      </c>
      <c r="M39" s="44">
        <f t="shared" si="20"/>
        <v>525</v>
      </c>
      <c r="N39" s="129">
        <f t="shared" si="4"/>
        <v>35.140562248995984</v>
      </c>
    </row>
    <row r="40" spans="1:14">
      <c r="A40" s="223"/>
      <c r="B40" s="223"/>
      <c r="C40" s="104" t="s">
        <v>152</v>
      </c>
      <c r="D40" s="44">
        <v>643</v>
      </c>
      <c r="E40" s="44">
        <v>612</v>
      </c>
      <c r="F40" s="44">
        <v>1255</v>
      </c>
      <c r="G40" s="44">
        <v>292</v>
      </c>
      <c r="H40" s="44">
        <v>278</v>
      </c>
      <c r="I40" s="44">
        <v>570</v>
      </c>
      <c r="J40" s="129">
        <f t="shared" si="0"/>
        <v>45.412130637636082</v>
      </c>
      <c r="K40" s="44">
        <f t="shared" si="18"/>
        <v>351</v>
      </c>
      <c r="L40" s="44">
        <f t="shared" si="19"/>
        <v>334</v>
      </c>
      <c r="M40" s="44">
        <f t="shared" si="20"/>
        <v>685</v>
      </c>
      <c r="N40" s="129">
        <f t="shared" si="4"/>
        <v>54.581673306772906</v>
      </c>
    </row>
    <row r="41" spans="1:14">
      <c r="A41" s="224"/>
      <c r="B41" s="224"/>
      <c r="C41" s="104" t="s">
        <v>153</v>
      </c>
      <c r="D41" s="44">
        <v>668</v>
      </c>
      <c r="E41" s="44">
        <v>633</v>
      </c>
      <c r="F41" s="44">
        <v>1301</v>
      </c>
      <c r="G41" s="44">
        <v>343</v>
      </c>
      <c r="H41" s="44">
        <v>312</v>
      </c>
      <c r="I41" s="44">
        <v>655</v>
      </c>
      <c r="J41" s="129">
        <f t="shared" si="0"/>
        <v>51.347305389221553</v>
      </c>
      <c r="K41" s="44">
        <f t="shared" si="18"/>
        <v>325</v>
      </c>
      <c r="L41" s="44">
        <f t="shared" si="19"/>
        <v>321</v>
      </c>
      <c r="M41" s="44">
        <f t="shared" si="20"/>
        <v>646</v>
      </c>
      <c r="N41" s="129">
        <f t="shared" si="4"/>
        <v>49.65411222136818</v>
      </c>
    </row>
    <row r="42" spans="1:14" s="36" customFormat="1">
      <c r="A42" s="219" t="s">
        <v>162</v>
      </c>
      <c r="B42" s="220"/>
      <c r="C42" s="221"/>
      <c r="D42" s="127">
        <f>SUM(D35:D41)</f>
        <v>8236</v>
      </c>
      <c r="E42" s="127">
        <f t="shared" ref="E42:M42" si="21">SUM(E35:E41)</f>
        <v>7900</v>
      </c>
      <c r="F42" s="127">
        <f t="shared" si="21"/>
        <v>16136</v>
      </c>
      <c r="G42" s="127">
        <f t="shared" si="21"/>
        <v>3816</v>
      </c>
      <c r="H42" s="127">
        <f t="shared" si="21"/>
        <v>3628</v>
      </c>
      <c r="I42" s="127">
        <f t="shared" si="21"/>
        <v>7444</v>
      </c>
      <c r="J42" s="130">
        <f t="shared" si="0"/>
        <v>46.333171442447792</v>
      </c>
      <c r="K42" s="127">
        <f t="shared" si="21"/>
        <v>4420</v>
      </c>
      <c r="L42" s="127">
        <f t="shared" si="21"/>
        <v>4272</v>
      </c>
      <c r="M42" s="127">
        <f t="shared" si="21"/>
        <v>8692</v>
      </c>
      <c r="N42" s="130">
        <f t="shared" si="4"/>
        <v>53.867129400099159</v>
      </c>
    </row>
    <row r="43" spans="1:14">
      <c r="A43" s="222">
        <v>6</v>
      </c>
      <c r="B43" s="222" t="s">
        <v>6</v>
      </c>
      <c r="C43" s="104" t="s">
        <v>154</v>
      </c>
      <c r="D43" s="44">
        <v>4651</v>
      </c>
      <c r="E43" s="44">
        <v>4433</v>
      </c>
      <c r="F43" s="44">
        <v>9084</v>
      </c>
      <c r="G43" s="44">
        <v>1837</v>
      </c>
      <c r="H43" s="44">
        <v>1796</v>
      </c>
      <c r="I43" s="44">
        <v>3633</v>
      </c>
      <c r="J43" s="129">
        <f t="shared" si="0"/>
        <v>39.496882390883684</v>
      </c>
      <c r="K43" s="44">
        <f>D43-G43</f>
        <v>2814</v>
      </c>
      <c r="L43" s="44">
        <f>E43-H43</f>
        <v>2637</v>
      </c>
      <c r="M43" s="44">
        <f>F43-I43</f>
        <v>5451</v>
      </c>
      <c r="N43" s="129">
        <f t="shared" si="4"/>
        <v>60.006605019815062</v>
      </c>
    </row>
    <row r="44" spans="1:14">
      <c r="A44" s="223"/>
      <c r="B44" s="223"/>
      <c r="C44" s="104" t="s">
        <v>155</v>
      </c>
      <c r="D44" s="44">
        <v>1728</v>
      </c>
      <c r="E44" s="44">
        <v>1622</v>
      </c>
      <c r="F44" s="44">
        <v>3350</v>
      </c>
      <c r="G44" s="44">
        <v>725</v>
      </c>
      <c r="H44" s="44">
        <v>694</v>
      </c>
      <c r="I44" s="44">
        <v>1419</v>
      </c>
      <c r="J44" s="129">
        <f t="shared" si="0"/>
        <v>41.956018518518519</v>
      </c>
      <c r="K44" s="44">
        <f t="shared" ref="K44:K46" si="22">D44-G44</f>
        <v>1003</v>
      </c>
      <c r="L44" s="44">
        <f t="shared" ref="L44:L46" si="23">E44-H44</f>
        <v>928</v>
      </c>
      <c r="M44" s="44">
        <f t="shared" ref="M44:M46" si="24">F44-I44</f>
        <v>1931</v>
      </c>
      <c r="N44" s="129">
        <f t="shared" si="4"/>
        <v>57.641791044776113</v>
      </c>
    </row>
    <row r="45" spans="1:14">
      <c r="A45" s="223"/>
      <c r="B45" s="223"/>
      <c r="C45" s="104" t="s">
        <v>156</v>
      </c>
      <c r="D45" s="44">
        <v>2022</v>
      </c>
      <c r="E45" s="44">
        <v>2015</v>
      </c>
      <c r="F45" s="44">
        <v>4037</v>
      </c>
      <c r="G45" s="44">
        <v>790</v>
      </c>
      <c r="H45" s="44">
        <v>842</v>
      </c>
      <c r="I45" s="44">
        <v>1632</v>
      </c>
      <c r="J45" s="129">
        <f t="shared" si="0"/>
        <v>39.070227497527199</v>
      </c>
      <c r="K45" s="44">
        <f t="shared" si="22"/>
        <v>1232</v>
      </c>
      <c r="L45" s="44">
        <f t="shared" si="23"/>
        <v>1173</v>
      </c>
      <c r="M45" s="44">
        <f t="shared" si="24"/>
        <v>2405</v>
      </c>
      <c r="N45" s="129">
        <f t="shared" si="4"/>
        <v>59.573941045330692</v>
      </c>
    </row>
    <row r="46" spans="1:14">
      <c r="A46" s="224"/>
      <c r="B46" s="224"/>
      <c r="C46" s="104" t="s">
        <v>157</v>
      </c>
      <c r="D46" s="44">
        <v>1544</v>
      </c>
      <c r="E46" s="44">
        <v>1604</v>
      </c>
      <c r="F46" s="44">
        <v>3148</v>
      </c>
      <c r="G46" s="44">
        <v>668</v>
      </c>
      <c r="H46" s="44">
        <v>716</v>
      </c>
      <c r="I46" s="44">
        <v>1384</v>
      </c>
      <c r="J46" s="129">
        <f t="shared" si="0"/>
        <v>43.26424870466321</v>
      </c>
      <c r="K46" s="44">
        <f t="shared" si="22"/>
        <v>876</v>
      </c>
      <c r="L46" s="44">
        <f t="shared" si="23"/>
        <v>888</v>
      </c>
      <c r="M46" s="44">
        <f t="shared" si="24"/>
        <v>1764</v>
      </c>
      <c r="N46" s="129">
        <f t="shared" si="4"/>
        <v>56.035578144853872</v>
      </c>
    </row>
    <row r="47" spans="1:14" s="36" customFormat="1">
      <c r="A47" s="219" t="s">
        <v>162</v>
      </c>
      <c r="B47" s="220"/>
      <c r="C47" s="221"/>
      <c r="D47" s="127">
        <f>SUM(D43:D46)</f>
        <v>9945</v>
      </c>
      <c r="E47" s="127">
        <f t="shared" ref="E47:M47" si="25">SUM(E43:E46)</f>
        <v>9674</v>
      </c>
      <c r="F47" s="127">
        <f t="shared" si="25"/>
        <v>19619</v>
      </c>
      <c r="G47" s="127">
        <f t="shared" si="25"/>
        <v>4020</v>
      </c>
      <c r="H47" s="127">
        <f t="shared" si="25"/>
        <v>4048</v>
      </c>
      <c r="I47" s="127">
        <f t="shared" si="25"/>
        <v>8068</v>
      </c>
      <c r="J47" s="130">
        <f t="shared" si="0"/>
        <v>40.42232277526395</v>
      </c>
      <c r="K47" s="127">
        <f t="shared" si="25"/>
        <v>5925</v>
      </c>
      <c r="L47" s="127">
        <f t="shared" si="25"/>
        <v>5626</v>
      </c>
      <c r="M47" s="127">
        <f t="shared" si="25"/>
        <v>11551</v>
      </c>
      <c r="N47" s="130">
        <f t="shared" si="4"/>
        <v>58.876599215046646</v>
      </c>
    </row>
    <row r="48" spans="1:14">
      <c r="A48" s="104">
        <v>7</v>
      </c>
      <c r="B48" s="104" t="s">
        <v>7</v>
      </c>
      <c r="C48" s="104" t="s">
        <v>158</v>
      </c>
      <c r="D48" s="44">
        <v>3927</v>
      </c>
      <c r="E48" s="44">
        <v>3562</v>
      </c>
      <c r="F48" s="44">
        <v>7489</v>
      </c>
      <c r="G48" s="44">
        <v>1297</v>
      </c>
      <c r="H48" s="44">
        <v>1207</v>
      </c>
      <c r="I48" s="44">
        <v>2504</v>
      </c>
      <c r="J48" s="129">
        <f t="shared" si="0"/>
        <v>33.027756557168317</v>
      </c>
      <c r="K48" s="44">
        <f>D48-G48</f>
        <v>2630</v>
      </c>
      <c r="L48" s="44">
        <f>E48-H48</f>
        <v>2355</v>
      </c>
      <c r="M48" s="44">
        <f>F48-I48</f>
        <v>4985</v>
      </c>
      <c r="N48" s="129">
        <f t="shared" si="4"/>
        <v>66.564294298304176</v>
      </c>
    </row>
    <row r="49" spans="1:14">
      <c r="A49" s="104"/>
      <c r="B49" s="104"/>
      <c r="C49" s="104" t="s">
        <v>159</v>
      </c>
      <c r="D49" s="44">
        <v>2534</v>
      </c>
      <c r="E49" s="44">
        <v>2269</v>
      </c>
      <c r="F49" s="44">
        <v>4803</v>
      </c>
      <c r="G49" s="44">
        <v>700</v>
      </c>
      <c r="H49" s="44">
        <v>640</v>
      </c>
      <c r="I49" s="44">
        <v>1340</v>
      </c>
      <c r="J49" s="129">
        <f t="shared" si="0"/>
        <v>27.624309392265197</v>
      </c>
      <c r="K49" s="44">
        <f t="shared" ref="K49:K51" si="26">D49-G49</f>
        <v>1834</v>
      </c>
      <c r="L49" s="44">
        <f t="shared" ref="L49:L51" si="27">E49-H49</f>
        <v>1629</v>
      </c>
      <c r="M49" s="44">
        <f t="shared" ref="M49:M51" si="28">F49-I49</f>
        <v>3463</v>
      </c>
      <c r="N49" s="129">
        <f t="shared" si="4"/>
        <v>72.100770351863417</v>
      </c>
    </row>
    <row r="50" spans="1:14">
      <c r="A50" s="104"/>
      <c r="B50" s="104"/>
      <c r="C50" s="104" t="s">
        <v>160</v>
      </c>
      <c r="D50" s="44">
        <v>1177</v>
      </c>
      <c r="E50" s="44">
        <v>1098</v>
      </c>
      <c r="F50" s="44">
        <v>2275</v>
      </c>
      <c r="G50" s="44">
        <v>466</v>
      </c>
      <c r="H50" s="44">
        <v>434</v>
      </c>
      <c r="I50" s="44">
        <v>900</v>
      </c>
      <c r="J50" s="129">
        <f t="shared" si="0"/>
        <v>39.592183517417162</v>
      </c>
      <c r="K50" s="44">
        <f t="shared" si="26"/>
        <v>711</v>
      </c>
      <c r="L50" s="44">
        <f t="shared" si="27"/>
        <v>664</v>
      </c>
      <c r="M50" s="44">
        <f t="shared" si="28"/>
        <v>1375</v>
      </c>
      <c r="N50" s="129">
        <f t="shared" si="4"/>
        <v>60.439560439560438</v>
      </c>
    </row>
    <row r="51" spans="1:14">
      <c r="A51" s="104"/>
      <c r="B51" s="104"/>
      <c r="C51" s="104" t="s">
        <v>161</v>
      </c>
      <c r="D51" s="44">
        <v>1562</v>
      </c>
      <c r="E51" s="44">
        <v>1416</v>
      </c>
      <c r="F51" s="44">
        <v>2978</v>
      </c>
      <c r="G51" s="44">
        <v>545</v>
      </c>
      <c r="H51" s="44">
        <v>474</v>
      </c>
      <c r="I51" s="44">
        <v>1019</v>
      </c>
      <c r="J51" s="129">
        <f t="shared" si="0"/>
        <v>34.891165172855317</v>
      </c>
      <c r="K51" s="44">
        <f t="shared" si="26"/>
        <v>1017</v>
      </c>
      <c r="L51" s="44">
        <f t="shared" si="27"/>
        <v>942</v>
      </c>
      <c r="M51" s="44">
        <f t="shared" si="28"/>
        <v>1959</v>
      </c>
      <c r="N51" s="129">
        <f t="shared" si="4"/>
        <v>65.782404298186705</v>
      </c>
    </row>
    <row r="52" spans="1:14" s="36" customFormat="1">
      <c r="A52" s="225" t="s">
        <v>162</v>
      </c>
      <c r="B52" s="225"/>
      <c r="C52" s="225"/>
      <c r="D52" s="127">
        <f>SUM(D48:D51)</f>
        <v>9200</v>
      </c>
      <c r="E52" s="127">
        <f t="shared" ref="E52:M52" si="29">SUM(E48:E51)</f>
        <v>8345</v>
      </c>
      <c r="F52" s="127">
        <f t="shared" si="29"/>
        <v>17545</v>
      </c>
      <c r="G52" s="127">
        <f t="shared" si="29"/>
        <v>3008</v>
      </c>
      <c r="H52" s="127">
        <f t="shared" si="29"/>
        <v>2755</v>
      </c>
      <c r="I52" s="127">
        <f t="shared" si="29"/>
        <v>5763</v>
      </c>
      <c r="J52" s="130">
        <f t="shared" si="0"/>
        <v>32.695652173913039</v>
      </c>
      <c r="K52" s="127">
        <f t="shared" si="29"/>
        <v>6192</v>
      </c>
      <c r="L52" s="127">
        <f t="shared" si="29"/>
        <v>5590</v>
      </c>
      <c r="M52" s="127">
        <f t="shared" si="29"/>
        <v>11782</v>
      </c>
      <c r="N52" s="130">
        <f t="shared" si="4"/>
        <v>67.153035052721577</v>
      </c>
    </row>
    <row r="53" spans="1:14" s="36" customFormat="1">
      <c r="A53" s="226" t="s">
        <v>199</v>
      </c>
      <c r="B53" s="227"/>
      <c r="C53" s="228"/>
      <c r="D53" s="128">
        <f>D11+D23+D28+D34+D42+D47+D52</f>
        <v>93076</v>
      </c>
      <c r="E53" s="128">
        <f>E11+E23+E28+E34+E42+E47+E52</f>
        <v>89578</v>
      </c>
      <c r="F53" s="128">
        <f t="shared" ref="F53:M53" si="30">F11+F23+F28+F34+F42+F47+F52</f>
        <v>182654</v>
      </c>
      <c r="G53" s="128">
        <f t="shared" si="30"/>
        <v>36762</v>
      </c>
      <c r="H53" s="128">
        <f t="shared" si="30"/>
        <v>35058</v>
      </c>
      <c r="I53" s="128">
        <f t="shared" si="30"/>
        <v>71820</v>
      </c>
      <c r="J53" s="131">
        <f t="shared" si="0"/>
        <v>39.496755339722377</v>
      </c>
      <c r="K53" s="128">
        <f t="shared" si="30"/>
        <v>56314</v>
      </c>
      <c r="L53" s="128">
        <f t="shared" si="30"/>
        <v>54520</v>
      </c>
      <c r="M53" s="128">
        <f t="shared" si="30"/>
        <v>110834</v>
      </c>
      <c r="N53" s="131">
        <f t="shared" si="4"/>
        <v>60.679755165504176</v>
      </c>
    </row>
    <row r="54" spans="1:14" ht="15.75">
      <c r="A54" s="23" t="s">
        <v>88</v>
      </c>
      <c r="B54" s="105"/>
      <c r="C54" s="105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</row>
    <row r="55" spans="1:14" ht="15.75">
      <c r="A55" s="23" t="s">
        <v>98</v>
      </c>
      <c r="B55" s="105"/>
      <c r="C55" s="105"/>
      <c r="D55" s="2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4" ht="15.75">
      <c r="A56" s="106"/>
      <c r="B56" s="106"/>
      <c r="C56" s="106"/>
      <c r="D56" s="106"/>
      <c r="E56" s="106"/>
      <c r="F56" s="106"/>
      <c r="G56" s="106"/>
      <c r="H56" s="106"/>
      <c r="I56" s="106"/>
      <c r="J56" s="106"/>
      <c r="K56" s="26" t="s">
        <v>97</v>
      </c>
      <c r="L56" s="105"/>
      <c r="M56" s="105"/>
      <c r="N56" s="105"/>
    </row>
    <row r="57" spans="1:14" ht="15.75">
      <c r="A57" s="106"/>
      <c r="B57" s="106"/>
      <c r="C57" s="106"/>
      <c r="D57" s="106"/>
      <c r="E57" s="106"/>
      <c r="F57" s="106"/>
      <c r="G57" s="106"/>
      <c r="H57" s="106"/>
      <c r="I57" s="106"/>
      <c r="J57" s="106"/>
      <c r="K57" s="27" t="s">
        <v>89</v>
      </c>
      <c r="L57" s="105"/>
      <c r="M57" s="105"/>
      <c r="N57" s="105"/>
    </row>
    <row r="58" spans="1:14" ht="15.75">
      <c r="A58" s="106"/>
      <c r="B58" s="106"/>
      <c r="C58" s="106"/>
      <c r="D58" s="106"/>
      <c r="E58" s="106"/>
      <c r="F58" s="106"/>
      <c r="G58" s="106"/>
      <c r="H58" s="106"/>
      <c r="I58" s="106"/>
      <c r="J58" s="106"/>
      <c r="K58" s="27" t="s">
        <v>90</v>
      </c>
      <c r="L58" s="105"/>
      <c r="M58" s="105"/>
      <c r="N58" s="105"/>
    </row>
    <row r="59" spans="1:14" ht="15.75">
      <c r="K59" s="26"/>
      <c r="L59" s="11"/>
      <c r="M59" s="11"/>
      <c r="N59" s="11"/>
    </row>
    <row r="60" spans="1:14" ht="15.75">
      <c r="K60" s="26"/>
      <c r="L60" s="11"/>
      <c r="M60" s="11"/>
      <c r="N60" s="11"/>
    </row>
    <row r="61" spans="1:14" ht="15.75">
      <c r="K61" s="26"/>
      <c r="L61" s="11"/>
      <c r="M61" s="11"/>
      <c r="N61" s="11"/>
    </row>
    <row r="62" spans="1:14" ht="15.75">
      <c r="K62" s="28" t="s">
        <v>91</v>
      </c>
      <c r="L62" s="11"/>
      <c r="M62" s="11"/>
      <c r="N62" s="11"/>
    </row>
    <row r="63" spans="1:14" ht="15.75">
      <c r="K63" s="26" t="s">
        <v>92</v>
      </c>
      <c r="L63" s="11"/>
      <c r="M63" s="11"/>
      <c r="N63" s="11"/>
    </row>
    <row r="64" spans="1:14" ht="15.75">
      <c r="K64" s="26" t="s">
        <v>93</v>
      </c>
      <c r="L64" s="11"/>
      <c r="M64" s="11"/>
      <c r="N64" s="11"/>
    </row>
  </sheetData>
  <mergeCells count="29">
    <mergeCell ref="A52:C52"/>
    <mergeCell ref="A53:C53"/>
    <mergeCell ref="D4:F5"/>
    <mergeCell ref="G4:N4"/>
    <mergeCell ref="A35:A41"/>
    <mergeCell ref="B35:B41"/>
    <mergeCell ref="A42:C42"/>
    <mergeCell ref="A43:A46"/>
    <mergeCell ref="B43:B46"/>
    <mergeCell ref="A47:C47"/>
    <mergeCell ref="A24:A27"/>
    <mergeCell ref="B24:B27"/>
    <mergeCell ref="A28:C28"/>
    <mergeCell ref="A29:A33"/>
    <mergeCell ref="B29:B33"/>
    <mergeCell ref="A34:C34"/>
    <mergeCell ref="A23:C23"/>
    <mergeCell ref="A1:N1"/>
    <mergeCell ref="A2:N2"/>
    <mergeCell ref="A4:A6"/>
    <mergeCell ref="B4:B6"/>
    <mergeCell ref="C4:C6"/>
    <mergeCell ref="G5:J5"/>
    <mergeCell ref="K5:N5"/>
    <mergeCell ref="A7:A10"/>
    <mergeCell ref="B7:B10"/>
    <mergeCell ref="A11:C11"/>
    <mergeCell ref="A12:A22"/>
    <mergeCell ref="B12:B22"/>
  </mergeCells>
  <pageMargins left="0.7" right="0.7" top="0.75" bottom="0.75" header="0.3" footer="0.3"/>
  <pageSetup paperSize="9" scale="50" orientation="landscape" horizontalDpi="4294967293" verticalDpi="0" r:id="rId1"/>
  <headerFooter differentFirst="1">
    <oddFooter>&amp;R28</oddFooter>
    <firstFooter>&amp;R27</first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V27"/>
  <sheetViews>
    <sheetView view="pageLayout" topLeftCell="A10" workbookViewId="0">
      <selection activeCell="L30" sqref="L30"/>
    </sheetView>
  </sheetViews>
  <sheetFormatPr defaultColWidth="9.140625" defaultRowHeight="15.75"/>
  <cols>
    <col min="1" max="1" width="4.42578125" style="11" bestFit="1" customWidth="1"/>
    <col min="2" max="2" width="34.85546875" style="11" bestFit="1" customWidth="1"/>
    <col min="3" max="5" width="10.140625" style="11" customWidth="1"/>
    <col min="6" max="7" width="10.7109375" style="11" customWidth="1"/>
    <col min="8" max="8" width="8" style="11" customWidth="1"/>
    <col min="9" max="9" width="9.85546875" style="11" customWidth="1"/>
    <col min="10" max="12" width="10.7109375" style="11" customWidth="1"/>
    <col min="13" max="13" width="9.7109375" style="11" customWidth="1"/>
    <col min="14" max="16384" width="9.140625" style="11"/>
  </cols>
  <sheetData>
    <row r="1" spans="1:22" ht="18">
      <c r="A1" s="176" t="s">
        <v>105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</row>
    <row r="2" spans="1:22" ht="18">
      <c r="A2" s="176" t="s">
        <v>212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2"/>
      <c r="P2" s="12"/>
      <c r="Q2" s="12"/>
      <c r="R2" s="12"/>
      <c r="S2" s="12"/>
      <c r="T2" s="12"/>
      <c r="U2" s="12"/>
      <c r="V2" s="12"/>
    </row>
    <row r="3" spans="1:22" ht="16.5" thickBot="1"/>
    <row r="4" spans="1:22" ht="15.75" customHeight="1">
      <c r="A4" s="232" t="s">
        <v>9</v>
      </c>
      <c r="B4" s="235" t="s">
        <v>0</v>
      </c>
      <c r="C4" s="238" t="s">
        <v>101</v>
      </c>
      <c r="D4" s="239"/>
      <c r="E4" s="240"/>
      <c r="F4" s="244" t="s">
        <v>86</v>
      </c>
      <c r="G4" s="244"/>
      <c r="H4" s="244"/>
      <c r="I4" s="255" t="s">
        <v>185</v>
      </c>
      <c r="J4" s="249" t="s">
        <v>87</v>
      </c>
      <c r="K4" s="250"/>
      <c r="L4" s="251"/>
      <c r="M4" s="246" t="s">
        <v>181</v>
      </c>
    </row>
    <row r="5" spans="1:22" ht="15.75" customHeight="1">
      <c r="A5" s="233"/>
      <c r="B5" s="236"/>
      <c r="C5" s="241"/>
      <c r="D5" s="242"/>
      <c r="E5" s="243"/>
      <c r="F5" s="245"/>
      <c r="G5" s="245"/>
      <c r="H5" s="245"/>
      <c r="I5" s="256"/>
      <c r="J5" s="252"/>
      <c r="K5" s="253"/>
      <c r="L5" s="254"/>
      <c r="M5" s="247"/>
    </row>
    <row r="6" spans="1:22" ht="16.5" thickBot="1">
      <c r="A6" s="234"/>
      <c r="B6" s="237"/>
      <c r="C6" s="43" t="s">
        <v>11</v>
      </c>
      <c r="D6" s="43" t="s">
        <v>12</v>
      </c>
      <c r="E6" s="43" t="s">
        <v>13</v>
      </c>
      <c r="F6" s="7" t="s">
        <v>11</v>
      </c>
      <c r="G6" s="7" t="s">
        <v>12</v>
      </c>
      <c r="H6" s="7" t="s">
        <v>13</v>
      </c>
      <c r="I6" s="257"/>
      <c r="J6" s="7" t="s">
        <v>11</v>
      </c>
      <c r="K6" s="7" t="s">
        <v>12</v>
      </c>
      <c r="L6" s="7" t="s">
        <v>13</v>
      </c>
      <c r="M6" s="248"/>
    </row>
    <row r="7" spans="1:22">
      <c r="A7" s="13">
        <v>1</v>
      </c>
      <c r="B7" s="14" t="s">
        <v>1</v>
      </c>
      <c r="C7" s="8">
        <v>9202</v>
      </c>
      <c r="D7" s="8">
        <v>8638</v>
      </c>
      <c r="E7" s="8">
        <v>17840</v>
      </c>
      <c r="F7" s="15">
        <v>7616</v>
      </c>
      <c r="G7" s="15">
        <v>7133</v>
      </c>
      <c r="H7" s="8">
        <v>14749</v>
      </c>
      <c r="I7" s="51">
        <f>H7/E7*100</f>
        <v>82.673766816143498</v>
      </c>
      <c r="J7" s="15">
        <f>C7-F7</f>
        <v>1586</v>
      </c>
      <c r="K7" s="15">
        <f>D7-G7</f>
        <v>1505</v>
      </c>
      <c r="L7" s="8">
        <f>K7+J7</f>
        <v>3091</v>
      </c>
      <c r="M7" s="143">
        <f>L7/E7*100</f>
        <v>17.326233183856502</v>
      </c>
    </row>
    <row r="8" spans="1:22">
      <c r="A8" s="16">
        <v>2</v>
      </c>
      <c r="B8" s="17" t="s">
        <v>2</v>
      </c>
      <c r="C8" s="9">
        <v>5464</v>
      </c>
      <c r="D8" s="9">
        <v>5212</v>
      </c>
      <c r="E8" s="9">
        <v>10676</v>
      </c>
      <c r="F8" s="18">
        <v>4701</v>
      </c>
      <c r="G8" s="18">
        <v>4576</v>
      </c>
      <c r="H8" s="9">
        <v>9277</v>
      </c>
      <c r="I8" s="53">
        <f t="shared" ref="I8:I14" si="0">H8/E8*100</f>
        <v>86.895841139003366</v>
      </c>
      <c r="J8" s="18">
        <f t="shared" ref="J8:J13" si="1">C8-F8</f>
        <v>763</v>
      </c>
      <c r="K8" s="18">
        <f t="shared" ref="K8:K14" si="2">D8-G8</f>
        <v>636</v>
      </c>
      <c r="L8" s="9">
        <f t="shared" ref="L8:L14" si="3">K8+J8</f>
        <v>1399</v>
      </c>
      <c r="M8" s="144">
        <f t="shared" ref="M8:M14" si="4">L8/E8*100</f>
        <v>13.104158860996629</v>
      </c>
    </row>
    <row r="9" spans="1:22">
      <c r="A9" s="16">
        <v>3</v>
      </c>
      <c r="B9" s="17" t="s">
        <v>3</v>
      </c>
      <c r="C9" s="9">
        <v>4967</v>
      </c>
      <c r="D9" s="9">
        <v>4580</v>
      </c>
      <c r="E9" s="9">
        <v>9547</v>
      </c>
      <c r="F9" s="18">
        <v>4020</v>
      </c>
      <c r="G9" s="18">
        <v>3779</v>
      </c>
      <c r="H9" s="9">
        <v>7799</v>
      </c>
      <c r="I9" s="53">
        <f t="shared" si="0"/>
        <v>81.690583429349545</v>
      </c>
      <c r="J9" s="18">
        <f t="shared" si="1"/>
        <v>947</v>
      </c>
      <c r="K9" s="18">
        <f t="shared" si="2"/>
        <v>801</v>
      </c>
      <c r="L9" s="9">
        <f t="shared" si="3"/>
        <v>1748</v>
      </c>
      <c r="M9" s="144">
        <f t="shared" si="4"/>
        <v>18.309416570650466</v>
      </c>
    </row>
    <row r="10" spans="1:22">
      <c r="A10" s="19">
        <v>4</v>
      </c>
      <c r="B10" s="17" t="s">
        <v>4</v>
      </c>
      <c r="C10" s="9">
        <v>2684</v>
      </c>
      <c r="D10" s="9">
        <v>2387</v>
      </c>
      <c r="E10" s="9">
        <v>5071</v>
      </c>
      <c r="F10" s="18">
        <v>2294</v>
      </c>
      <c r="G10" s="18">
        <v>2046</v>
      </c>
      <c r="H10" s="9">
        <v>4340</v>
      </c>
      <c r="I10" s="53">
        <f t="shared" si="0"/>
        <v>85.584697298363238</v>
      </c>
      <c r="J10" s="18">
        <f t="shared" si="1"/>
        <v>390</v>
      </c>
      <c r="K10" s="18">
        <f t="shared" si="2"/>
        <v>341</v>
      </c>
      <c r="L10" s="9">
        <f t="shared" si="3"/>
        <v>731</v>
      </c>
      <c r="M10" s="144">
        <f t="shared" si="4"/>
        <v>14.41530270163676</v>
      </c>
    </row>
    <row r="11" spans="1:22">
      <c r="A11" s="19">
        <v>5</v>
      </c>
      <c r="B11" s="17" t="s">
        <v>5</v>
      </c>
      <c r="C11" s="9">
        <v>3013</v>
      </c>
      <c r="D11" s="9">
        <v>2741</v>
      </c>
      <c r="E11" s="9">
        <v>5754</v>
      </c>
      <c r="F11" s="18">
        <v>2613</v>
      </c>
      <c r="G11" s="18">
        <v>2392</v>
      </c>
      <c r="H11" s="9">
        <v>5005</v>
      </c>
      <c r="I11" s="53">
        <f t="shared" si="0"/>
        <v>86.982968369829678</v>
      </c>
      <c r="J11" s="18">
        <f t="shared" si="1"/>
        <v>400</v>
      </c>
      <c r="K11" s="18">
        <f t="shared" si="2"/>
        <v>349</v>
      </c>
      <c r="L11" s="9">
        <f t="shared" si="3"/>
        <v>749</v>
      </c>
      <c r="M11" s="144">
        <f t="shared" si="4"/>
        <v>13.017031630170317</v>
      </c>
    </row>
    <row r="12" spans="1:22">
      <c r="A12" s="19">
        <v>6</v>
      </c>
      <c r="B12" s="17" t="s">
        <v>6</v>
      </c>
      <c r="C12" s="9">
        <v>3414</v>
      </c>
      <c r="D12" s="9">
        <v>3303</v>
      </c>
      <c r="E12" s="9">
        <v>6717</v>
      </c>
      <c r="F12" s="18">
        <v>2913</v>
      </c>
      <c r="G12" s="18">
        <v>2879</v>
      </c>
      <c r="H12" s="9">
        <v>5792</v>
      </c>
      <c r="I12" s="53">
        <f t="shared" si="0"/>
        <v>86.228971266934636</v>
      </c>
      <c r="J12" s="18">
        <f t="shared" si="1"/>
        <v>501</v>
      </c>
      <c r="K12" s="18">
        <f t="shared" si="2"/>
        <v>424</v>
      </c>
      <c r="L12" s="9">
        <f t="shared" si="3"/>
        <v>925</v>
      </c>
      <c r="M12" s="144">
        <f t="shared" si="4"/>
        <v>13.771028733065357</v>
      </c>
    </row>
    <row r="13" spans="1:22" ht="16.5" thickBot="1">
      <c r="A13" s="20">
        <v>7</v>
      </c>
      <c r="B13" s="21" t="s">
        <v>7</v>
      </c>
      <c r="C13" s="10">
        <v>3232</v>
      </c>
      <c r="D13" s="10">
        <v>2949</v>
      </c>
      <c r="E13" s="10">
        <v>6181</v>
      </c>
      <c r="F13" s="22">
        <v>2438</v>
      </c>
      <c r="G13" s="22">
        <v>2250</v>
      </c>
      <c r="H13" s="54">
        <v>4688</v>
      </c>
      <c r="I13" s="55">
        <f t="shared" si="0"/>
        <v>75.845332470474034</v>
      </c>
      <c r="J13" s="56">
        <f t="shared" si="1"/>
        <v>794</v>
      </c>
      <c r="K13" s="56">
        <f t="shared" si="2"/>
        <v>699</v>
      </c>
      <c r="L13" s="54">
        <f t="shared" si="3"/>
        <v>1493</v>
      </c>
      <c r="M13" s="145">
        <f t="shared" si="4"/>
        <v>24.154667529525966</v>
      </c>
    </row>
    <row r="14" spans="1:22" s="50" customFormat="1" ht="16.5" thickBot="1">
      <c r="A14" s="230" t="s">
        <v>8</v>
      </c>
      <c r="B14" s="231"/>
      <c r="C14" s="95">
        <v>31976</v>
      </c>
      <c r="D14" s="95">
        <v>29810</v>
      </c>
      <c r="E14" s="95">
        <v>61786</v>
      </c>
      <c r="F14" s="46">
        <v>26595</v>
      </c>
      <c r="G14" s="46">
        <v>25055</v>
      </c>
      <c r="H14" s="57">
        <v>51650</v>
      </c>
      <c r="I14" s="147">
        <f t="shared" si="0"/>
        <v>83.59498915611951</v>
      </c>
      <c r="J14" s="58">
        <f>C14-F14</f>
        <v>5381</v>
      </c>
      <c r="K14" s="58">
        <f t="shared" si="2"/>
        <v>4755</v>
      </c>
      <c r="L14" s="57">
        <f t="shared" si="3"/>
        <v>10136</v>
      </c>
      <c r="M14" s="146">
        <f t="shared" si="4"/>
        <v>16.40501084388049</v>
      </c>
      <c r="N14" s="52"/>
    </row>
    <row r="15" spans="1:22" s="94" customFormat="1">
      <c r="A15" s="23" t="s">
        <v>88</v>
      </c>
      <c r="B15" s="88"/>
      <c r="C15" s="89"/>
      <c r="D15" s="89"/>
      <c r="E15" s="89"/>
      <c r="F15" s="90"/>
      <c r="G15" s="90"/>
      <c r="H15" s="90"/>
      <c r="I15" s="91"/>
      <c r="J15" s="92"/>
      <c r="K15" s="92"/>
      <c r="L15" s="90"/>
      <c r="M15" s="91"/>
      <c r="N15" s="93"/>
    </row>
    <row r="16" spans="1:22" customFormat="1">
      <c r="A16" s="23" t="s">
        <v>98</v>
      </c>
      <c r="B16" s="26"/>
      <c r="C16" s="87"/>
      <c r="D16" s="87"/>
      <c r="E16" s="87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2" ht="23.45" customHeight="1">
      <c r="A17" s="23"/>
      <c r="E17" s="45"/>
      <c r="H17" s="26" t="s">
        <v>97</v>
      </c>
      <c r="I17" s="26"/>
    </row>
    <row r="18" spans="1:12">
      <c r="H18" s="27" t="s">
        <v>89</v>
      </c>
      <c r="I18" s="27"/>
    </row>
    <row r="19" spans="1:12">
      <c r="H19" s="27" t="s">
        <v>90</v>
      </c>
      <c r="I19" s="27"/>
    </row>
    <row r="20" spans="1:12">
      <c r="H20" s="26"/>
      <c r="I20" s="26"/>
    </row>
    <row r="21" spans="1:12">
      <c r="H21" s="26"/>
      <c r="I21" s="26"/>
    </row>
    <row r="22" spans="1:12">
      <c r="H22" s="26"/>
      <c r="I22" s="26"/>
    </row>
    <row r="23" spans="1:12">
      <c r="H23" s="28" t="s">
        <v>91</v>
      </c>
      <c r="I23" s="28"/>
    </row>
    <row r="24" spans="1:12">
      <c r="H24" s="26" t="s">
        <v>92</v>
      </c>
      <c r="I24" s="26"/>
    </row>
    <row r="25" spans="1:12">
      <c r="H25" s="26" t="s">
        <v>93</v>
      </c>
      <c r="I25" s="26"/>
    </row>
    <row r="27" spans="1:12">
      <c r="L27" s="29"/>
    </row>
  </sheetData>
  <mergeCells count="10">
    <mergeCell ref="M4:M6"/>
    <mergeCell ref="J4:L5"/>
    <mergeCell ref="I4:I6"/>
    <mergeCell ref="A1:N1"/>
    <mergeCell ref="A2:N2"/>
    <mergeCell ref="A14:B14"/>
    <mergeCell ref="A4:A6"/>
    <mergeCell ref="B4:B6"/>
    <mergeCell ref="C4:E5"/>
    <mergeCell ref="F4:H5"/>
  </mergeCells>
  <printOptions horizontalCentered="1"/>
  <pageMargins left="0.2" right="0.2" top="0.75" bottom="0.75" header="0.3" footer="0.3"/>
  <pageSetup paperSize="9" scale="90" orientation="landscape" horizontalDpi="4294967293" verticalDpi="0" r:id="rId1"/>
  <headerFooter>
    <oddFooter>&amp;R28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92D050"/>
  </sheetPr>
  <dimension ref="A1:D21"/>
  <sheetViews>
    <sheetView workbookViewId="0">
      <selection activeCell="D21" sqref="D21"/>
    </sheetView>
  </sheetViews>
  <sheetFormatPr defaultRowHeight="15"/>
  <cols>
    <col min="1" max="4" width="24.42578125" customWidth="1"/>
    <col min="5" max="5" width="17.42578125" customWidth="1"/>
  </cols>
  <sheetData>
    <row r="1" spans="1:4" ht="18">
      <c r="A1" s="176" t="s">
        <v>105</v>
      </c>
      <c r="B1" s="176"/>
      <c r="C1" s="176"/>
      <c r="D1" s="176"/>
    </row>
    <row r="2" spans="1:4" ht="18">
      <c r="A2" s="176" t="s">
        <v>193</v>
      </c>
      <c r="B2" s="176"/>
      <c r="C2" s="176"/>
      <c r="D2" s="176"/>
    </row>
    <row r="3" spans="1:4" ht="18">
      <c r="A3" s="176" t="s">
        <v>120</v>
      </c>
      <c r="B3" s="176"/>
      <c r="C3" s="176"/>
      <c r="D3" s="176"/>
    </row>
    <row r="5" spans="1:4" ht="15.75">
      <c r="A5" s="64" t="s">
        <v>29</v>
      </c>
      <c r="B5" s="64" t="s">
        <v>30</v>
      </c>
      <c r="C5" s="64" t="s">
        <v>31</v>
      </c>
      <c r="D5" s="64" t="s">
        <v>32</v>
      </c>
    </row>
    <row r="6" spans="1:4">
      <c r="A6" s="99" t="s">
        <v>33</v>
      </c>
      <c r="B6" s="77"/>
      <c r="C6" s="77"/>
      <c r="D6" s="77"/>
    </row>
    <row r="7" spans="1:4">
      <c r="A7" s="100" t="s">
        <v>195</v>
      </c>
      <c r="B7" s="77"/>
      <c r="C7" s="77"/>
      <c r="D7" s="77"/>
    </row>
    <row r="8" spans="1:4">
      <c r="A8" s="100" t="s">
        <v>196</v>
      </c>
      <c r="B8" s="77"/>
      <c r="C8" s="77"/>
      <c r="D8" s="77"/>
    </row>
    <row r="9" spans="1:4">
      <c r="A9" s="99" t="s">
        <v>194</v>
      </c>
      <c r="B9" s="77"/>
      <c r="C9" s="77"/>
      <c r="D9" s="77"/>
    </row>
    <row r="10" spans="1:4">
      <c r="A10" s="78" t="s">
        <v>8</v>
      </c>
      <c r="B10" s="71"/>
      <c r="C10" s="71"/>
      <c r="D10" s="71"/>
    </row>
    <row r="11" spans="1:4" ht="15.75">
      <c r="A11" s="23" t="s">
        <v>88</v>
      </c>
      <c r="B11" s="11"/>
      <c r="C11" s="11"/>
    </row>
    <row r="12" spans="1:4" ht="15.75">
      <c r="A12" s="23" t="s">
        <v>98</v>
      </c>
      <c r="B12" s="11"/>
      <c r="C12" s="11"/>
      <c r="D12" s="26"/>
    </row>
    <row r="13" spans="1:4" ht="15.75">
      <c r="A13" s="23"/>
      <c r="B13" s="11"/>
      <c r="C13" s="26" t="s">
        <v>97</v>
      </c>
    </row>
    <row r="14" spans="1:4" ht="15.75">
      <c r="A14" s="11"/>
      <c r="B14" s="11"/>
      <c r="C14" s="27" t="s">
        <v>89</v>
      </c>
    </row>
    <row r="15" spans="1:4" ht="15.75">
      <c r="A15" s="11"/>
      <c r="B15" s="11"/>
      <c r="C15" s="27" t="s">
        <v>90</v>
      </c>
    </row>
    <row r="16" spans="1:4" ht="15.75">
      <c r="A16" s="11"/>
      <c r="B16" s="11"/>
      <c r="C16" s="26"/>
    </row>
    <row r="17" spans="1:3" ht="15.75">
      <c r="A17" s="11"/>
      <c r="B17" s="11"/>
      <c r="C17" s="26"/>
    </row>
    <row r="18" spans="1:3" ht="15.75">
      <c r="A18" s="11"/>
      <c r="B18" s="11"/>
      <c r="C18" s="26"/>
    </row>
    <row r="19" spans="1:3" ht="15.75">
      <c r="A19" s="11"/>
      <c r="B19" s="11"/>
      <c r="C19" s="28" t="s">
        <v>91</v>
      </c>
    </row>
    <row r="20" spans="1:3" ht="15.75">
      <c r="A20" s="11"/>
      <c r="B20" s="11"/>
      <c r="C20" s="26" t="s">
        <v>92</v>
      </c>
    </row>
    <row r="21" spans="1:3" ht="15.75">
      <c r="A21" s="11"/>
      <c r="B21" s="11"/>
      <c r="C21" s="26" t="s">
        <v>93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N64"/>
  <sheetViews>
    <sheetView view="pageLayout" workbookViewId="0">
      <selection activeCell="A3" sqref="A3"/>
    </sheetView>
  </sheetViews>
  <sheetFormatPr defaultRowHeight="15"/>
  <cols>
    <col min="1" max="1" width="4" customWidth="1"/>
    <col min="2" max="3" width="34" customWidth="1"/>
    <col min="4" max="6" width="10.140625" customWidth="1"/>
    <col min="10" max="10" width="12.85546875" customWidth="1"/>
    <col min="14" max="14" width="12.85546875" customWidth="1"/>
  </cols>
  <sheetData>
    <row r="1" spans="1:14" ht="18">
      <c r="A1" s="176" t="s">
        <v>105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</row>
    <row r="2" spans="1:14" ht="18">
      <c r="A2" s="176" t="s">
        <v>226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</row>
    <row r="3" spans="1:14" ht="18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4" ht="15.6" customHeight="1">
      <c r="A4" s="165" t="s">
        <v>9</v>
      </c>
      <c r="B4" s="165" t="s">
        <v>0</v>
      </c>
      <c r="C4" s="165" t="s">
        <v>122</v>
      </c>
      <c r="D4" s="258" t="s">
        <v>213</v>
      </c>
      <c r="E4" s="259"/>
      <c r="F4" s="260"/>
      <c r="G4" s="185" t="s">
        <v>214</v>
      </c>
      <c r="H4" s="185"/>
      <c r="I4" s="185"/>
      <c r="J4" s="185"/>
      <c r="K4" s="185"/>
      <c r="L4" s="185"/>
      <c r="M4" s="185"/>
      <c r="N4" s="185"/>
    </row>
    <row r="5" spans="1:14" ht="15.75">
      <c r="A5" s="188"/>
      <c r="B5" s="188"/>
      <c r="C5" s="188"/>
      <c r="D5" s="261"/>
      <c r="E5" s="262"/>
      <c r="F5" s="263"/>
      <c r="G5" s="185" t="s">
        <v>215</v>
      </c>
      <c r="H5" s="185"/>
      <c r="I5" s="185"/>
      <c r="J5" s="185"/>
      <c r="K5" s="185" t="s">
        <v>87</v>
      </c>
      <c r="L5" s="185"/>
      <c r="M5" s="185"/>
      <c r="N5" s="185"/>
    </row>
    <row r="6" spans="1:14" ht="15.75">
      <c r="A6" s="166"/>
      <c r="B6" s="166"/>
      <c r="C6" s="166"/>
      <c r="D6" s="67" t="s">
        <v>11</v>
      </c>
      <c r="E6" s="67" t="s">
        <v>12</v>
      </c>
      <c r="F6" s="67" t="s">
        <v>13</v>
      </c>
      <c r="G6" s="67" t="s">
        <v>11</v>
      </c>
      <c r="H6" s="67" t="s">
        <v>12</v>
      </c>
      <c r="I6" s="67" t="s">
        <v>13</v>
      </c>
      <c r="J6" s="67" t="s">
        <v>179</v>
      </c>
      <c r="K6" s="67" t="s">
        <v>11</v>
      </c>
      <c r="L6" s="67" t="s">
        <v>12</v>
      </c>
      <c r="M6" s="67" t="s">
        <v>13</v>
      </c>
      <c r="N6" s="67" t="s">
        <v>181</v>
      </c>
    </row>
    <row r="7" spans="1:14">
      <c r="A7" s="193">
        <v>1</v>
      </c>
      <c r="B7" s="193" t="s">
        <v>1</v>
      </c>
      <c r="C7" s="71" t="s">
        <v>123</v>
      </c>
      <c r="D7" s="96">
        <v>3521</v>
      </c>
      <c r="E7" s="96">
        <v>3330</v>
      </c>
      <c r="F7" s="96">
        <v>6851</v>
      </c>
      <c r="G7" s="96">
        <v>3100</v>
      </c>
      <c r="H7" s="96">
        <v>2897</v>
      </c>
      <c r="I7" s="96">
        <v>5997</v>
      </c>
      <c r="J7" s="126">
        <f>I7/F7*100</f>
        <v>87.534666472047874</v>
      </c>
      <c r="K7" s="96">
        <f>D7-G7</f>
        <v>421</v>
      </c>
      <c r="L7" s="96">
        <f>E7-H7</f>
        <v>433</v>
      </c>
      <c r="M7" s="96">
        <f>F7-I7</f>
        <v>854</v>
      </c>
      <c r="N7" s="126">
        <f>M7/F7*100</f>
        <v>12.465333527952124</v>
      </c>
    </row>
    <row r="8" spans="1:14">
      <c r="A8" s="194"/>
      <c r="B8" s="194"/>
      <c r="C8" s="71" t="s">
        <v>124</v>
      </c>
      <c r="D8" s="96">
        <v>2271</v>
      </c>
      <c r="E8" s="96">
        <v>2079</v>
      </c>
      <c r="F8" s="96">
        <v>4350</v>
      </c>
      <c r="G8" s="96">
        <v>1762</v>
      </c>
      <c r="H8" s="96">
        <v>1593</v>
      </c>
      <c r="I8" s="96">
        <v>3355</v>
      </c>
      <c r="J8" s="126">
        <f t="shared" ref="J8:J52" si="0">I8/F8*100</f>
        <v>77.1264367816092</v>
      </c>
      <c r="K8" s="96">
        <f t="shared" ref="K8:K10" si="1">D8-G8</f>
        <v>509</v>
      </c>
      <c r="L8" s="96">
        <f t="shared" ref="L8:L10" si="2">E8-H8</f>
        <v>486</v>
      </c>
      <c r="M8" s="96">
        <f t="shared" ref="M8:M10" si="3">F8-I8</f>
        <v>995</v>
      </c>
      <c r="N8" s="126">
        <f t="shared" ref="N8:N53" si="4">M8/F8*100</f>
        <v>22.873563218390807</v>
      </c>
    </row>
    <row r="9" spans="1:14">
      <c r="A9" s="194"/>
      <c r="B9" s="194"/>
      <c r="C9" s="71" t="s">
        <v>125</v>
      </c>
      <c r="D9" s="96">
        <v>2498</v>
      </c>
      <c r="E9" s="96">
        <v>2407</v>
      </c>
      <c r="F9" s="96">
        <v>4905</v>
      </c>
      <c r="G9" s="96">
        <v>2064</v>
      </c>
      <c r="H9" s="96">
        <v>1997</v>
      </c>
      <c r="I9" s="96">
        <v>4061</v>
      </c>
      <c r="J9" s="126">
        <f t="shared" si="0"/>
        <v>82.793068297655452</v>
      </c>
      <c r="K9" s="96">
        <f t="shared" si="1"/>
        <v>434</v>
      </c>
      <c r="L9" s="96">
        <f t="shared" si="2"/>
        <v>410</v>
      </c>
      <c r="M9" s="96">
        <f t="shared" si="3"/>
        <v>844</v>
      </c>
      <c r="N9" s="126">
        <f t="shared" si="4"/>
        <v>17.206931702344548</v>
      </c>
    </row>
    <row r="10" spans="1:14">
      <c r="A10" s="195"/>
      <c r="B10" s="195"/>
      <c r="C10" s="71" t="s">
        <v>126</v>
      </c>
      <c r="D10" s="96">
        <v>912</v>
      </c>
      <c r="E10" s="96">
        <v>822</v>
      </c>
      <c r="F10" s="96">
        <v>1734</v>
      </c>
      <c r="G10" s="96">
        <v>690</v>
      </c>
      <c r="H10" s="96">
        <v>646</v>
      </c>
      <c r="I10" s="96">
        <v>1336</v>
      </c>
      <c r="J10" s="126">
        <f t="shared" si="0"/>
        <v>77.047289504036911</v>
      </c>
      <c r="K10" s="96">
        <f t="shared" si="1"/>
        <v>222</v>
      </c>
      <c r="L10" s="96">
        <f t="shared" si="2"/>
        <v>176</v>
      </c>
      <c r="M10" s="96">
        <f t="shared" si="3"/>
        <v>398</v>
      </c>
      <c r="N10" s="126">
        <f t="shared" si="4"/>
        <v>22.952710495963093</v>
      </c>
    </row>
    <row r="11" spans="1:14" s="112" customFormat="1">
      <c r="A11" s="210" t="s">
        <v>162</v>
      </c>
      <c r="B11" s="211"/>
      <c r="C11" s="212"/>
      <c r="D11" s="119">
        <f>SUM(D7:D10)</f>
        <v>9202</v>
      </c>
      <c r="E11" s="119">
        <f t="shared" ref="E11:I11" si="5">SUM(E7:E10)</f>
        <v>8638</v>
      </c>
      <c r="F11" s="119">
        <f t="shared" si="5"/>
        <v>17840</v>
      </c>
      <c r="G11" s="119">
        <f t="shared" si="5"/>
        <v>7616</v>
      </c>
      <c r="H11" s="119">
        <f t="shared" si="5"/>
        <v>7133</v>
      </c>
      <c r="I11" s="119">
        <f t="shared" si="5"/>
        <v>14749</v>
      </c>
      <c r="J11" s="132">
        <f t="shared" si="0"/>
        <v>82.673766816143498</v>
      </c>
      <c r="K11" s="119">
        <f>SUM(K7:K10)</f>
        <v>1586</v>
      </c>
      <c r="L11" s="119">
        <f t="shared" ref="L11:M11" si="6">SUM(L7:L10)</f>
        <v>1505</v>
      </c>
      <c r="M11" s="119">
        <f t="shared" si="6"/>
        <v>3091</v>
      </c>
      <c r="N11" s="132">
        <f t="shared" si="4"/>
        <v>17.326233183856502</v>
      </c>
    </row>
    <row r="12" spans="1:14">
      <c r="A12" s="193">
        <v>2</v>
      </c>
      <c r="B12" s="193" t="s">
        <v>2</v>
      </c>
      <c r="C12" s="71" t="s">
        <v>127</v>
      </c>
      <c r="D12" s="96">
        <v>659</v>
      </c>
      <c r="E12" s="96">
        <v>630</v>
      </c>
      <c r="F12" s="96">
        <v>1289</v>
      </c>
      <c r="G12" s="96">
        <v>565</v>
      </c>
      <c r="H12" s="96">
        <v>554</v>
      </c>
      <c r="I12" s="96">
        <v>1119</v>
      </c>
      <c r="J12" s="126">
        <f t="shared" si="0"/>
        <v>86.811481768813039</v>
      </c>
      <c r="K12" s="96">
        <f>D12-G12</f>
        <v>94</v>
      </c>
      <c r="L12" s="96">
        <f>E12-H12</f>
        <v>76</v>
      </c>
      <c r="M12" s="96">
        <f>F12-I12</f>
        <v>170</v>
      </c>
      <c r="N12" s="126">
        <f t="shared" si="4"/>
        <v>13.188518231186967</v>
      </c>
    </row>
    <row r="13" spans="1:14">
      <c r="A13" s="194"/>
      <c r="B13" s="194"/>
      <c r="C13" s="71" t="s">
        <v>128</v>
      </c>
      <c r="D13" s="96">
        <v>710</v>
      </c>
      <c r="E13" s="96">
        <v>715</v>
      </c>
      <c r="F13" s="96">
        <v>1425</v>
      </c>
      <c r="G13" s="96">
        <v>567</v>
      </c>
      <c r="H13" s="96">
        <v>613</v>
      </c>
      <c r="I13" s="96">
        <v>1180</v>
      </c>
      <c r="J13" s="126">
        <f t="shared" si="0"/>
        <v>82.807017543859658</v>
      </c>
      <c r="K13" s="96">
        <f t="shared" ref="K13:K22" si="7">D13-G13</f>
        <v>143</v>
      </c>
      <c r="L13" s="96">
        <f t="shared" ref="L13:L22" si="8">E13-H13</f>
        <v>102</v>
      </c>
      <c r="M13" s="96">
        <f t="shared" ref="M13:M21" si="9">F13-I13</f>
        <v>245</v>
      </c>
      <c r="N13" s="126">
        <f t="shared" si="4"/>
        <v>17.192982456140353</v>
      </c>
    </row>
    <row r="14" spans="1:14">
      <c r="A14" s="194"/>
      <c r="B14" s="194"/>
      <c r="C14" s="71" t="s">
        <v>129</v>
      </c>
      <c r="D14" s="96">
        <v>337</v>
      </c>
      <c r="E14" s="96">
        <v>309</v>
      </c>
      <c r="F14" s="96">
        <v>646</v>
      </c>
      <c r="G14" s="96">
        <v>281</v>
      </c>
      <c r="H14" s="96">
        <v>264</v>
      </c>
      <c r="I14" s="96">
        <v>545</v>
      </c>
      <c r="J14" s="126">
        <f t="shared" si="0"/>
        <v>84.365325077399376</v>
      </c>
      <c r="K14" s="96">
        <f t="shared" si="7"/>
        <v>56</v>
      </c>
      <c r="L14" s="96">
        <f t="shared" si="8"/>
        <v>45</v>
      </c>
      <c r="M14" s="96">
        <f t="shared" si="9"/>
        <v>101</v>
      </c>
      <c r="N14" s="126">
        <f t="shared" si="4"/>
        <v>15.634674922600619</v>
      </c>
    </row>
    <row r="15" spans="1:14">
      <c r="A15" s="194"/>
      <c r="B15" s="194"/>
      <c r="C15" s="71" t="s">
        <v>130</v>
      </c>
      <c r="D15" s="96">
        <v>439</v>
      </c>
      <c r="E15" s="96">
        <v>400</v>
      </c>
      <c r="F15" s="96">
        <v>839</v>
      </c>
      <c r="G15" s="96">
        <v>365</v>
      </c>
      <c r="H15" s="96">
        <v>348</v>
      </c>
      <c r="I15" s="96">
        <v>713</v>
      </c>
      <c r="J15" s="126">
        <f t="shared" si="0"/>
        <v>84.982121573301555</v>
      </c>
      <c r="K15" s="96">
        <f t="shared" si="7"/>
        <v>74</v>
      </c>
      <c r="L15" s="96">
        <f t="shared" si="8"/>
        <v>52</v>
      </c>
      <c r="M15" s="96">
        <f t="shared" si="9"/>
        <v>126</v>
      </c>
      <c r="N15" s="126">
        <f t="shared" si="4"/>
        <v>15.01787842669845</v>
      </c>
    </row>
    <row r="16" spans="1:14">
      <c r="A16" s="194"/>
      <c r="B16" s="194"/>
      <c r="C16" s="71" t="s">
        <v>131</v>
      </c>
      <c r="D16" s="96">
        <v>674</v>
      </c>
      <c r="E16" s="96">
        <v>627</v>
      </c>
      <c r="F16" s="96">
        <v>1301</v>
      </c>
      <c r="G16" s="96">
        <v>588</v>
      </c>
      <c r="H16" s="96">
        <v>535</v>
      </c>
      <c r="I16" s="96">
        <v>1123</v>
      </c>
      <c r="J16" s="126">
        <f t="shared" si="0"/>
        <v>86.318216756341272</v>
      </c>
      <c r="K16" s="96">
        <f t="shared" si="7"/>
        <v>86</v>
      </c>
      <c r="L16" s="96">
        <f t="shared" si="8"/>
        <v>92</v>
      </c>
      <c r="M16" s="96">
        <f t="shared" si="9"/>
        <v>178</v>
      </c>
      <c r="N16" s="126">
        <f t="shared" si="4"/>
        <v>13.681783243658725</v>
      </c>
    </row>
    <row r="17" spans="1:14">
      <c r="A17" s="194"/>
      <c r="B17" s="194"/>
      <c r="C17" s="71" t="s">
        <v>132</v>
      </c>
      <c r="D17" s="96">
        <v>636</v>
      </c>
      <c r="E17" s="96">
        <v>668</v>
      </c>
      <c r="F17" s="96">
        <v>1304</v>
      </c>
      <c r="G17" s="96">
        <v>566</v>
      </c>
      <c r="H17" s="96">
        <v>614</v>
      </c>
      <c r="I17" s="96">
        <v>1180</v>
      </c>
      <c r="J17" s="126">
        <f t="shared" si="0"/>
        <v>90.490797546012274</v>
      </c>
      <c r="K17" s="96">
        <f t="shared" si="7"/>
        <v>70</v>
      </c>
      <c r="L17" s="96">
        <f t="shared" si="8"/>
        <v>54</v>
      </c>
      <c r="M17" s="96">
        <f t="shared" si="9"/>
        <v>124</v>
      </c>
      <c r="N17" s="126">
        <f t="shared" si="4"/>
        <v>9.5092024539877311</v>
      </c>
    </row>
    <row r="18" spans="1:14">
      <c r="A18" s="194"/>
      <c r="B18" s="194"/>
      <c r="C18" s="71" t="s">
        <v>133</v>
      </c>
      <c r="D18" s="96">
        <v>325</v>
      </c>
      <c r="E18" s="96">
        <v>319</v>
      </c>
      <c r="F18" s="96">
        <v>644</v>
      </c>
      <c r="G18" s="96">
        <v>291</v>
      </c>
      <c r="H18" s="96">
        <v>289</v>
      </c>
      <c r="I18" s="96">
        <v>580</v>
      </c>
      <c r="J18" s="126">
        <f t="shared" si="0"/>
        <v>90.062111801242239</v>
      </c>
      <c r="K18" s="96">
        <f t="shared" si="7"/>
        <v>34</v>
      </c>
      <c r="L18" s="96">
        <f t="shared" si="8"/>
        <v>30</v>
      </c>
      <c r="M18" s="96">
        <f t="shared" si="9"/>
        <v>64</v>
      </c>
      <c r="N18" s="126">
        <f t="shared" si="4"/>
        <v>9.9378881987577632</v>
      </c>
    </row>
    <row r="19" spans="1:14">
      <c r="A19" s="194"/>
      <c r="B19" s="194"/>
      <c r="C19" s="71" t="s">
        <v>134</v>
      </c>
      <c r="D19" s="96">
        <v>333</v>
      </c>
      <c r="E19" s="96">
        <v>315</v>
      </c>
      <c r="F19" s="96">
        <v>648</v>
      </c>
      <c r="G19" s="96">
        <v>288</v>
      </c>
      <c r="H19" s="96">
        <v>275</v>
      </c>
      <c r="I19" s="96">
        <v>563</v>
      </c>
      <c r="J19" s="126">
        <f t="shared" si="0"/>
        <v>86.882716049382708</v>
      </c>
      <c r="K19" s="96">
        <f t="shared" si="7"/>
        <v>45</v>
      </c>
      <c r="L19" s="96">
        <f t="shared" si="8"/>
        <v>40</v>
      </c>
      <c r="M19" s="96">
        <f t="shared" si="9"/>
        <v>85</v>
      </c>
      <c r="N19" s="126">
        <f t="shared" si="4"/>
        <v>13.117283950617283</v>
      </c>
    </row>
    <row r="20" spans="1:14">
      <c r="A20" s="194"/>
      <c r="B20" s="194"/>
      <c r="C20" s="71" t="s">
        <v>135</v>
      </c>
      <c r="D20" s="96">
        <v>369</v>
      </c>
      <c r="E20" s="96">
        <v>386</v>
      </c>
      <c r="F20" s="96">
        <v>755</v>
      </c>
      <c r="G20" s="96">
        <v>331</v>
      </c>
      <c r="H20" s="96">
        <v>352</v>
      </c>
      <c r="I20" s="96">
        <v>683</v>
      </c>
      <c r="J20" s="126">
        <f t="shared" si="0"/>
        <v>90.463576158940398</v>
      </c>
      <c r="K20" s="96">
        <f t="shared" si="7"/>
        <v>38</v>
      </c>
      <c r="L20" s="96">
        <f t="shared" si="8"/>
        <v>34</v>
      </c>
      <c r="M20" s="96">
        <f t="shared" si="9"/>
        <v>72</v>
      </c>
      <c r="N20" s="126">
        <f t="shared" si="4"/>
        <v>9.5364238410596034</v>
      </c>
    </row>
    <row r="21" spans="1:14">
      <c r="A21" s="194"/>
      <c r="B21" s="194"/>
      <c r="C21" s="71" t="s">
        <v>136</v>
      </c>
      <c r="D21" s="96">
        <v>354</v>
      </c>
      <c r="E21" s="96">
        <v>279</v>
      </c>
      <c r="F21" s="96">
        <v>633</v>
      </c>
      <c r="G21" s="96">
        <v>303</v>
      </c>
      <c r="H21" s="96">
        <v>241</v>
      </c>
      <c r="I21" s="96">
        <v>544</v>
      </c>
      <c r="J21" s="126">
        <f t="shared" si="0"/>
        <v>85.939968404423382</v>
      </c>
      <c r="K21" s="96">
        <f t="shared" si="7"/>
        <v>51</v>
      </c>
      <c r="L21" s="96">
        <f t="shared" si="8"/>
        <v>38</v>
      </c>
      <c r="M21" s="96">
        <f t="shared" si="9"/>
        <v>89</v>
      </c>
      <c r="N21" s="126">
        <f t="shared" si="4"/>
        <v>14.06003159557662</v>
      </c>
    </row>
    <row r="22" spans="1:14">
      <c r="A22" s="195"/>
      <c r="B22" s="195"/>
      <c r="C22" s="71" t="s">
        <v>137</v>
      </c>
      <c r="D22" s="96">
        <v>628</v>
      </c>
      <c r="E22" s="96">
        <v>564</v>
      </c>
      <c r="F22" s="96">
        <v>1192</v>
      </c>
      <c r="G22" s="96">
        <v>556</v>
      </c>
      <c r="H22" s="96">
        <v>491</v>
      </c>
      <c r="I22" s="96">
        <v>1047</v>
      </c>
      <c r="J22" s="126">
        <f t="shared" si="0"/>
        <v>87.835570469798668</v>
      </c>
      <c r="K22" s="96">
        <f t="shared" si="7"/>
        <v>72</v>
      </c>
      <c r="L22" s="96">
        <f t="shared" si="8"/>
        <v>73</v>
      </c>
      <c r="M22" s="96">
        <f>F22-I22</f>
        <v>145</v>
      </c>
      <c r="N22" s="126">
        <f t="shared" si="4"/>
        <v>12.164429530201343</v>
      </c>
    </row>
    <row r="23" spans="1:14" s="112" customFormat="1">
      <c r="A23" s="210" t="s">
        <v>162</v>
      </c>
      <c r="B23" s="211"/>
      <c r="C23" s="212"/>
      <c r="D23" s="119">
        <f>SUM(D12:D22)</f>
        <v>5464</v>
      </c>
      <c r="E23" s="119">
        <f t="shared" ref="E23:I23" si="10">SUM(E12:E22)</f>
        <v>5212</v>
      </c>
      <c r="F23" s="119">
        <f t="shared" si="10"/>
        <v>10676</v>
      </c>
      <c r="G23" s="119">
        <f t="shared" si="10"/>
        <v>4701</v>
      </c>
      <c r="H23" s="119">
        <f t="shared" si="10"/>
        <v>4576</v>
      </c>
      <c r="I23" s="119">
        <f t="shared" si="10"/>
        <v>9277</v>
      </c>
      <c r="J23" s="132">
        <f t="shared" si="0"/>
        <v>86.895841139003366</v>
      </c>
      <c r="K23" s="119">
        <f>SUM(K12:K22)</f>
        <v>763</v>
      </c>
      <c r="L23" s="119">
        <f t="shared" ref="L23:M23" si="11">SUM(L12:L22)</f>
        <v>636</v>
      </c>
      <c r="M23" s="119">
        <f t="shared" si="11"/>
        <v>1399</v>
      </c>
      <c r="N23" s="132">
        <f t="shared" si="4"/>
        <v>13.104158860996629</v>
      </c>
    </row>
    <row r="24" spans="1:14">
      <c r="A24" s="193">
        <v>3</v>
      </c>
      <c r="B24" s="193" t="s">
        <v>3</v>
      </c>
      <c r="C24" s="71" t="s">
        <v>138</v>
      </c>
      <c r="D24" s="96">
        <v>1256</v>
      </c>
      <c r="E24" s="96">
        <v>1150</v>
      </c>
      <c r="F24" s="96">
        <v>2406</v>
      </c>
      <c r="G24" s="96">
        <v>1056</v>
      </c>
      <c r="H24" s="96">
        <v>968</v>
      </c>
      <c r="I24" s="96">
        <v>2024</v>
      </c>
      <c r="J24" s="126">
        <f t="shared" si="0"/>
        <v>84.123025768911049</v>
      </c>
      <c r="K24" s="96">
        <f>D24-G24</f>
        <v>200</v>
      </c>
      <c r="L24" s="96">
        <f>E24-H24</f>
        <v>182</v>
      </c>
      <c r="M24" s="96">
        <f>F24-I24</f>
        <v>382</v>
      </c>
      <c r="N24" s="126">
        <f t="shared" si="4"/>
        <v>15.876974231088944</v>
      </c>
    </row>
    <row r="25" spans="1:14">
      <c r="A25" s="194"/>
      <c r="B25" s="194"/>
      <c r="C25" s="71" t="s">
        <v>139</v>
      </c>
      <c r="D25" s="96">
        <v>761</v>
      </c>
      <c r="E25" s="96">
        <v>791</v>
      </c>
      <c r="F25" s="96">
        <v>1552</v>
      </c>
      <c r="G25" s="96">
        <v>541</v>
      </c>
      <c r="H25" s="96">
        <v>583</v>
      </c>
      <c r="I25" s="96">
        <v>1124</v>
      </c>
      <c r="J25" s="126">
        <f t="shared" si="0"/>
        <v>72.422680412371136</v>
      </c>
      <c r="K25" s="96">
        <f t="shared" ref="K25:K27" si="12">D25-G25</f>
        <v>220</v>
      </c>
      <c r="L25" s="96">
        <f t="shared" ref="L25:L27" si="13">E25-H25</f>
        <v>208</v>
      </c>
      <c r="M25" s="96">
        <f t="shared" ref="M25:M27" si="14">F25-I25</f>
        <v>428</v>
      </c>
      <c r="N25" s="126">
        <f t="shared" si="4"/>
        <v>27.577319587628867</v>
      </c>
    </row>
    <row r="26" spans="1:14">
      <c r="A26" s="194"/>
      <c r="B26" s="194"/>
      <c r="C26" s="71" t="s">
        <v>140</v>
      </c>
      <c r="D26" s="96">
        <v>1321</v>
      </c>
      <c r="E26" s="96">
        <v>1190</v>
      </c>
      <c r="F26" s="96">
        <v>2511</v>
      </c>
      <c r="G26" s="96">
        <v>1065</v>
      </c>
      <c r="H26" s="96">
        <v>982</v>
      </c>
      <c r="I26" s="96">
        <v>2047</v>
      </c>
      <c r="J26" s="126">
        <f t="shared" si="0"/>
        <v>81.52130625248904</v>
      </c>
      <c r="K26" s="96">
        <f t="shared" si="12"/>
        <v>256</v>
      </c>
      <c r="L26" s="96">
        <f t="shared" si="13"/>
        <v>208</v>
      </c>
      <c r="M26" s="96">
        <f t="shared" si="14"/>
        <v>464</v>
      </c>
      <c r="N26" s="126">
        <f t="shared" si="4"/>
        <v>18.478693747510953</v>
      </c>
    </row>
    <row r="27" spans="1:14">
      <c r="A27" s="195"/>
      <c r="B27" s="195"/>
      <c r="C27" s="71" t="s">
        <v>141</v>
      </c>
      <c r="D27" s="96">
        <v>1629</v>
      </c>
      <c r="E27" s="96">
        <v>1449</v>
      </c>
      <c r="F27" s="96">
        <v>3078</v>
      </c>
      <c r="G27" s="96">
        <v>1358</v>
      </c>
      <c r="H27" s="96">
        <v>1246</v>
      </c>
      <c r="I27" s="96">
        <v>2604</v>
      </c>
      <c r="J27" s="126">
        <f t="shared" si="0"/>
        <v>84.600389863547747</v>
      </c>
      <c r="K27" s="96">
        <f t="shared" si="12"/>
        <v>271</v>
      </c>
      <c r="L27" s="96">
        <f t="shared" si="13"/>
        <v>203</v>
      </c>
      <c r="M27" s="96">
        <f t="shared" si="14"/>
        <v>474</v>
      </c>
      <c r="N27" s="126">
        <f t="shared" si="4"/>
        <v>15.399610136452241</v>
      </c>
    </row>
    <row r="28" spans="1:14" s="112" customFormat="1">
      <c r="A28" s="210" t="s">
        <v>162</v>
      </c>
      <c r="B28" s="211"/>
      <c r="C28" s="212"/>
      <c r="D28" s="119">
        <f>SUM(D24:D27)</f>
        <v>4967</v>
      </c>
      <c r="E28" s="119">
        <f t="shared" ref="E28:I28" si="15">SUM(E24:E27)</f>
        <v>4580</v>
      </c>
      <c r="F28" s="119">
        <f t="shared" si="15"/>
        <v>9547</v>
      </c>
      <c r="G28" s="119">
        <f t="shared" si="15"/>
        <v>4020</v>
      </c>
      <c r="H28" s="119">
        <f t="shared" si="15"/>
        <v>3779</v>
      </c>
      <c r="I28" s="119">
        <f t="shared" si="15"/>
        <v>7799</v>
      </c>
      <c r="J28" s="132">
        <f t="shared" si="0"/>
        <v>81.690583429349545</v>
      </c>
      <c r="K28" s="119">
        <f>SUM(K24:K27)</f>
        <v>947</v>
      </c>
      <c r="L28" s="119">
        <f t="shared" ref="L28:M28" si="16">SUM(L24:L27)</f>
        <v>801</v>
      </c>
      <c r="M28" s="119">
        <f t="shared" si="16"/>
        <v>1748</v>
      </c>
      <c r="N28" s="132">
        <f t="shared" si="4"/>
        <v>18.309416570650466</v>
      </c>
    </row>
    <row r="29" spans="1:14">
      <c r="A29" s="193">
        <v>4</v>
      </c>
      <c r="B29" s="193" t="s">
        <v>4</v>
      </c>
      <c r="C29" s="71" t="s">
        <v>142</v>
      </c>
      <c r="D29" s="96">
        <v>1025</v>
      </c>
      <c r="E29" s="96">
        <v>944</v>
      </c>
      <c r="F29" s="96">
        <v>1969</v>
      </c>
      <c r="G29" s="96">
        <v>835</v>
      </c>
      <c r="H29" s="96">
        <v>754</v>
      </c>
      <c r="I29" s="96">
        <v>1589</v>
      </c>
      <c r="J29" s="126">
        <f t="shared" si="0"/>
        <v>80.700863382427627</v>
      </c>
      <c r="K29" s="96">
        <f>D29-G29</f>
        <v>190</v>
      </c>
      <c r="L29" s="96">
        <f>E29-H29</f>
        <v>190</v>
      </c>
      <c r="M29" s="96">
        <f>F29-I29</f>
        <v>380</v>
      </c>
      <c r="N29" s="126">
        <f t="shared" si="4"/>
        <v>19.299136617572373</v>
      </c>
    </row>
    <row r="30" spans="1:14">
      <c r="A30" s="194"/>
      <c r="B30" s="194"/>
      <c r="C30" s="71" t="s">
        <v>143</v>
      </c>
      <c r="D30" s="96">
        <v>648</v>
      </c>
      <c r="E30" s="96">
        <v>584</v>
      </c>
      <c r="F30" s="96">
        <v>1232</v>
      </c>
      <c r="G30" s="96">
        <v>548</v>
      </c>
      <c r="H30" s="96">
        <v>507</v>
      </c>
      <c r="I30" s="96">
        <v>1055</v>
      </c>
      <c r="J30" s="126">
        <f t="shared" si="0"/>
        <v>85.633116883116884</v>
      </c>
      <c r="K30" s="96">
        <f t="shared" ref="K30:K33" si="17">D30-G30</f>
        <v>100</v>
      </c>
      <c r="L30" s="96">
        <f t="shared" ref="L30:L33" si="18">E30-H30</f>
        <v>77</v>
      </c>
      <c r="M30" s="96">
        <f t="shared" ref="M30:M33" si="19">F30-I30</f>
        <v>177</v>
      </c>
      <c r="N30" s="126">
        <f t="shared" si="4"/>
        <v>14.366883116883116</v>
      </c>
    </row>
    <row r="31" spans="1:14">
      <c r="A31" s="194"/>
      <c r="B31" s="194"/>
      <c r="C31" s="71" t="s">
        <v>144</v>
      </c>
      <c r="D31" s="96">
        <v>524</v>
      </c>
      <c r="E31" s="96">
        <v>449</v>
      </c>
      <c r="F31" s="96">
        <v>973</v>
      </c>
      <c r="G31" s="96">
        <v>462</v>
      </c>
      <c r="H31" s="96">
        <v>407</v>
      </c>
      <c r="I31" s="96">
        <v>869</v>
      </c>
      <c r="J31" s="126">
        <f t="shared" si="0"/>
        <v>89.311408016443977</v>
      </c>
      <c r="K31" s="96">
        <f t="shared" si="17"/>
        <v>62</v>
      </c>
      <c r="L31" s="96">
        <f t="shared" si="18"/>
        <v>42</v>
      </c>
      <c r="M31" s="96">
        <f t="shared" si="19"/>
        <v>104</v>
      </c>
      <c r="N31" s="126">
        <f t="shared" si="4"/>
        <v>10.688591983556012</v>
      </c>
    </row>
    <row r="32" spans="1:14">
      <c r="A32" s="194"/>
      <c r="B32" s="194"/>
      <c r="C32" s="71" t="s">
        <v>145</v>
      </c>
      <c r="D32" s="96">
        <v>283</v>
      </c>
      <c r="E32" s="96">
        <v>241</v>
      </c>
      <c r="F32" s="96">
        <v>524</v>
      </c>
      <c r="G32" s="96">
        <v>263</v>
      </c>
      <c r="H32" s="96">
        <v>221</v>
      </c>
      <c r="I32" s="96">
        <v>484</v>
      </c>
      <c r="J32" s="126">
        <f t="shared" si="0"/>
        <v>92.36641221374046</v>
      </c>
      <c r="K32" s="96">
        <f t="shared" si="17"/>
        <v>20</v>
      </c>
      <c r="L32" s="96">
        <f t="shared" si="18"/>
        <v>20</v>
      </c>
      <c r="M32" s="96">
        <f t="shared" si="19"/>
        <v>40</v>
      </c>
      <c r="N32" s="126">
        <f t="shared" si="4"/>
        <v>7.6335877862595423</v>
      </c>
    </row>
    <row r="33" spans="1:14">
      <c r="A33" s="195"/>
      <c r="B33" s="195"/>
      <c r="C33" s="71" t="s">
        <v>146</v>
      </c>
      <c r="D33" s="96">
        <v>204</v>
      </c>
      <c r="E33" s="96">
        <v>169</v>
      </c>
      <c r="F33" s="96">
        <v>373</v>
      </c>
      <c r="G33" s="96">
        <v>186</v>
      </c>
      <c r="H33" s="96">
        <v>157</v>
      </c>
      <c r="I33" s="96">
        <v>343</v>
      </c>
      <c r="J33" s="126">
        <f t="shared" si="0"/>
        <v>91.957104557640747</v>
      </c>
      <c r="K33" s="96">
        <f t="shared" si="17"/>
        <v>18</v>
      </c>
      <c r="L33" s="96">
        <f t="shared" si="18"/>
        <v>12</v>
      </c>
      <c r="M33" s="96">
        <f t="shared" si="19"/>
        <v>30</v>
      </c>
      <c r="N33" s="126">
        <f t="shared" si="4"/>
        <v>8.0428954423592494</v>
      </c>
    </row>
    <row r="34" spans="1:14" s="112" customFormat="1">
      <c r="A34" s="210" t="s">
        <v>162</v>
      </c>
      <c r="B34" s="211"/>
      <c r="C34" s="212"/>
      <c r="D34" s="119">
        <f>SUM(D29:D33)</f>
        <v>2684</v>
      </c>
      <c r="E34" s="119">
        <f t="shared" ref="E34:I34" si="20">SUM(E29:E33)</f>
        <v>2387</v>
      </c>
      <c r="F34" s="119">
        <f t="shared" si="20"/>
        <v>5071</v>
      </c>
      <c r="G34" s="119">
        <f t="shared" si="20"/>
        <v>2294</v>
      </c>
      <c r="H34" s="119">
        <f t="shared" si="20"/>
        <v>2046</v>
      </c>
      <c r="I34" s="119">
        <f t="shared" si="20"/>
        <v>4340</v>
      </c>
      <c r="J34" s="132">
        <f t="shared" si="0"/>
        <v>85.584697298363238</v>
      </c>
      <c r="K34" s="119">
        <f>SUM(K29:K33)</f>
        <v>390</v>
      </c>
      <c r="L34" s="119">
        <f t="shared" ref="L34:M34" si="21">SUM(L29:L33)</f>
        <v>341</v>
      </c>
      <c r="M34" s="119">
        <f t="shared" si="21"/>
        <v>731</v>
      </c>
      <c r="N34" s="132">
        <f t="shared" si="4"/>
        <v>14.41530270163676</v>
      </c>
    </row>
    <row r="35" spans="1:14">
      <c r="A35" s="193">
        <v>5</v>
      </c>
      <c r="B35" s="193" t="s">
        <v>5</v>
      </c>
      <c r="C35" s="71" t="s">
        <v>147</v>
      </c>
      <c r="D35" s="96">
        <v>1004</v>
      </c>
      <c r="E35" s="96">
        <v>891</v>
      </c>
      <c r="F35" s="96">
        <v>1895</v>
      </c>
      <c r="G35" s="96">
        <v>825</v>
      </c>
      <c r="H35" s="96">
        <v>742</v>
      </c>
      <c r="I35" s="96">
        <v>1567</v>
      </c>
      <c r="J35" s="126">
        <f t="shared" si="0"/>
        <v>82.691292875989447</v>
      </c>
      <c r="K35" s="96">
        <f>D35-G35</f>
        <v>179</v>
      </c>
      <c r="L35" s="96">
        <f>E35-H35</f>
        <v>149</v>
      </c>
      <c r="M35" s="96">
        <f>F35-I35</f>
        <v>328</v>
      </c>
      <c r="N35" s="126">
        <f t="shared" si="4"/>
        <v>17.308707124010553</v>
      </c>
    </row>
    <row r="36" spans="1:14">
      <c r="A36" s="194"/>
      <c r="B36" s="194"/>
      <c r="C36" s="71" t="s">
        <v>148</v>
      </c>
      <c r="D36" s="96">
        <v>408</v>
      </c>
      <c r="E36" s="96">
        <v>380</v>
      </c>
      <c r="F36" s="96">
        <v>788</v>
      </c>
      <c r="G36" s="96">
        <v>363</v>
      </c>
      <c r="H36" s="96">
        <v>345</v>
      </c>
      <c r="I36" s="96">
        <v>708</v>
      </c>
      <c r="J36" s="126">
        <f t="shared" si="0"/>
        <v>89.847715736040612</v>
      </c>
      <c r="K36" s="96">
        <f t="shared" ref="K36:K41" si="22">D36-G36</f>
        <v>45</v>
      </c>
      <c r="L36" s="96">
        <f t="shared" ref="L36:L41" si="23">E36-H36</f>
        <v>35</v>
      </c>
      <c r="M36" s="96">
        <f t="shared" ref="M36:M41" si="24">F36-I36</f>
        <v>80</v>
      </c>
      <c r="N36" s="126">
        <f t="shared" si="4"/>
        <v>10.152284263959391</v>
      </c>
    </row>
    <row r="37" spans="1:14">
      <c r="A37" s="194"/>
      <c r="B37" s="194"/>
      <c r="C37" s="71" t="s">
        <v>149</v>
      </c>
      <c r="D37" s="96">
        <v>333</v>
      </c>
      <c r="E37" s="96">
        <v>334</v>
      </c>
      <c r="F37" s="96">
        <v>667</v>
      </c>
      <c r="G37" s="96">
        <v>296</v>
      </c>
      <c r="H37" s="96">
        <v>305</v>
      </c>
      <c r="I37" s="96">
        <v>601</v>
      </c>
      <c r="J37" s="126">
        <f t="shared" si="0"/>
        <v>90.104947526236884</v>
      </c>
      <c r="K37" s="96">
        <f t="shared" si="22"/>
        <v>37</v>
      </c>
      <c r="L37" s="96">
        <f t="shared" si="23"/>
        <v>29</v>
      </c>
      <c r="M37" s="96">
        <f t="shared" si="24"/>
        <v>66</v>
      </c>
      <c r="N37" s="126">
        <f t="shared" si="4"/>
        <v>9.8950524737631191</v>
      </c>
    </row>
    <row r="38" spans="1:14">
      <c r="A38" s="194"/>
      <c r="B38" s="194"/>
      <c r="C38" s="71" t="s">
        <v>150</v>
      </c>
      <c r="D38" s="96">
        <v>451</v>
      </c>
      <c r="E38" s="96">
        <v>377</v>
      </c>
      <c r="F38" s="96">
        <v>828</v>
      </c>
      <c r="G38" s="96">
        <v>420</v>
      </c>
      <c r="H38" s="96">
        <v>341</v>
      </c>
      <c r="I38" s="96">
        <v>761</v>
      </c>
      <c r="J38" s="126">
        <f t="shared" si="0"/>
        <v>91.908212560386474</v>
      </c>
      <c r="K38" s="96">
        <f t="shared" si="22"/>
        <v>31</v>
      </c>
      <c r="L38" s="96">
        <f t="shared" si="23"/>
        <v>36</v>
      </c>
      <c r="M38" s="96">
        <f t="shared" si="24"/>
        <v>67</v>
      </c>
      <c r="N38" s="126">
        <f t="shared" si="4"/>
        <v>8.0917874396135261</v>
      </c>
    </row>
    <row r="39" spans="1:14">
      <c r="A39" s="194"/>
      <c r="B39" s="194"/>
      <c r="C39" s="71" t="s">
        <v>151</v>
      </c>
      <c r="D39" s="96">
        <v>306</v>
      </c>
      <c r="E39" s="96">
        <v>295</v>
      </c>
      <c r="F39" s="96">
        <v>601</v>
      </c>
      <c r="G39" s="96">
        <v>258</v>
      </c>
      <c r="H39" s="96">
        <v>247</v>
      </c>
      <c r="I39" s="96">
        <v>505</v>
      </c>
      <c r="J39" s="126">
        <f t="shared" si="0"/>
        <v>84.026622296173045</v>
      </c>
      <c r="K39" s="96">
        <f t="shared" si="22"/>
        <v>48</v>
      </c>
      <c r="L39" s="96">
        <f t="shared" si="23"/>
        <v>48</v>
      </c>
      <c r="M39" s="96">
        <f t="shared" si="24"/>
        <v>96</v>
      </c>
      <c r="N39" s="126">
        <f t="shared" si="4"/>
        <v>15.973377703826955</v>
      </c>
    </row>
    <row r="40" spans="1:14">
      <c r="A40" s="194"/>
      <c r="B40" s="194"/>
      <c r="C40" s="71" t="s">
        <v>152</v>
      </c>
      <c r="D40" s="96">
        <v>254</v>
      </c>
      <c r="E40" s="96">
        <v>233</v>
      </c>
      <c r="F40" s="96">
        <v>487</v>
      </c>
      <c r="G40" s="96">
        <v>213</v>
      </c>
      <c r="H40" s="96">
        <v>198</v>
      </c>
      <c r="I40" s="96">
        <v>411</v>
      </c>
      <c r="J40" s="126">
        <f t="shared" si="0"/>
        <v>84.394250513347018</v>
      </c>
      <c r="K40" s="96">
        <f t="shared" si="22"/>
        <v>41</v>
      </c>
      <c r="L40" s="96">
        <f t="shared" si="23"/>
        <v>35</v>
      </c>
      <c r="M40" s="96">
        <f t="shared" si="24"/>
        <v>76</v>
      </c>
      <c r="N40" s="126">
        <f t="shared" si="4"/>
        <v>15.605749486652979</v>
      </c>
    </row>
    <row r="41" spans="1:14">
      <c r="A41" s="195"/>
      <c r="B41" s="195"/>
      <c r="C41" s="71" t="s">
        <v>153</v>
      </c>
      <c r="D41" s="96">
        <v>257</v>
      </c>
      <c r="E41" s="96">
        <v>231</v>
      </c>
      <c r="F41" s="96">
        <v>488</v>
      </c>
      <c r="G41" s="96">
        <v>238</v>
      </c>
      <c r="H41" s="96">
        <v>214</v>
      </c>
      <c r="I41" s="96">
        <v>452</v>
      </c>
      <c r="J41" s="126">
        <f t="shared" si="0"/>
        <v>92.622950819672127</v>
      </c>
      <c r="K41" s="96">
        <f t="shared" si="22"/>
        <v>19</v>
      </c>
      <c r="L41" s="96">
        <f t="shared" si="23"/>
        <v>17</v>
      </c>
      <c r="M41" s="96">
        <f t="shared" si="24"/>
        <v>36</v>
      </c>
      <c r="N41" s="126">
        <f t="shared" si="4"/>
        <v>7.3770491803278686</v>
      </c>
    </row>
    <row r="42" spans="1:14" s="112" customFormat="1">
      <c r="A42" s="210" t="s">
        <v>162</v>
      </c>
      <c r="B42" s="211"/>
      <c r="C42" s="212"/>
      <c r="D42" s="119">
        <f>SUM(D35:D41)</f>
        <v>3013</v>
      </c>
      <c r="E42" s="119">
        <f t="shared" ref="E42:I42" si="25">SUM(E35:E41)</f>
        <v>2741</v>
      </c>
      <c r="F42" s="119">
        <f t="shared" si="25"/>
        <v>5754</v>
      </c>
      <c r="G42" s="119">
        <f t="shared" si="25"/>
        <v>2613</v>
      </c>
      <c r="H42" s="119">
        <f t="shared" si="25"/>
        <v>2392</v>
      </c>
      <c r="I42" s="119">
        <f t="shared" si="25"/>
        <v>5005</v>
      </c>
      <c r="J42" s="132">
        <f t="shared" si="0"/>
        <v>86.982968369829678</v>
      </c>
      <c r="K42" s="119">
        <f>SUM(K35:K41)</f>
        <v>400</v>
      </c>
      <c r="L42" s="119">
        <f t="shared" ref="L42:M42" si="26">SUM(L35:L41)</f>
        <v>349</v>
      </c>
      <c r="M42" s="119">
        <f t="shared" si="26"/>
        <v>749</v>
      </c>
      <c r="N42" s="132">
        <f t="shared" si="4"/>
        <v>13.017031630170317</v>
      </c>
    </row>
    <row r="43" spans="1:14">
      <c r="A43" s="193">
        <v>6</v>
      </c>
      <c r="B43" s="193" t="s">
        <v>6</v>
      </c>
      <c r="C43" s="71" t="s">
        <v>154</v>
      </c>
      <c r="D43" s="96">
        <v>1673</v>
      </c>
      <c r="E43" s="96">
        <v>1560</v>
      </c>
      <c r="F43" s="96">
        <v>3233</v>
      </c>
      <c r="G43" s="96">
        <v>1360</v>
      </c>
      <c r="H43" s="96">
        <v>1299</v>
      </c>
      <c r="I43" s="96">
        <v>2659</v>
      </c>
      <c r="J43" s="126">
        <f t="shared" si="0"/>
        <v>82.245592329106103</v>
      </c>
      <c r="K43" s="96">
        <f>D43-G43</f>
        <v>313</v>
      </c>
      <c r="L43" s="96">
        <f>E43-H43</f>
        <v>261</v>
      </c>
      <c r="M43" s="96">
        <f>F43-I43</f>
        <v>574</v>
      </c>
      <c r="N43" s="126">
        <f t="shared" si="4"/>
        <v>17.754407670893908</v>
      </c>
    </row>
    <row r="44" spans="1:14">
      <c r="A44" s="194"/>
      <c r="B44" s="194"/>
      <c r="C44" s="71" t="s">
        <v>155</v>
      </c>
      <c r="D44" s="96">
        <v>592</v>
      </c>
      <c r="E44" s="96">
        <v>554</v>
      </c>
      <c r="F44" s="96">
        <v>1146</v>
      </c>
      <c r="G44" s="96">
        <v>512</v>
      </c>
      <c r="H44" s="96">
        <v>495</v>
      </c>
      <c r="I44" s="96">
        <v>1007</v>
      </c>
      <c r="J44" s="126">
        <f t="shared" si="0"/>
        <v>87.870855148342059</v>
      </c>
      <c r="K44" s="96">
        <f t="shared" ref="K44:K46" si="27">D44-G44</f>
        <v>80</v>
      </c>
      <c r="L44" s="96">
        <f t="shared" ref="L44:L46" si="28">E44-H44</f>
        <v>59</v>
      </c>
      <c r="M44" s="96">
        <f t="shared" ref="M44:M46" si="29">F44-I44</f>
        <v>139</v>
      </c>
      <c r="N44" s="126">
        <f t="shared" si="4"/>
        <v>12.129144851657941</v>
      </c>
    </row>
    <row r="45" spans="1:14">
      <c r="A45" s="194"/>
      <c r="B45" s="194"/>
      <c r="C45" s="71" t="s">
        <v>156</v>
      </c>
      <c r="D45" s="96">
        <v>630</v>
      </c>
      <c r="E45" s="96">
        <v>645</v>
      </c>
      <c r="F45" s="96">
        <v>1275</v>
      </c>
      <c r="G45" s="96">
        <v>560</v>
      </c>
      <c r="H45" s="96">
        <v>587</v>
      </c>
      <c r="I45" s="96">
        <v>1147</v>
      </c>
      <c r="J45" s="126">
        <f t="shared" si="0"/>
        <v>89.960784313725497</v>
      </c>
      <c r="K45" s="96">
        <f t="shared" si="27"/>
        <v>70</v>
      </c>
      <c r="L45" s="96">
        <f t="shared" si="28"/>
        <v>58</v>
      </c>
      <c r="M45" s="96">
        <f t="shared" si="29"/>
        <v>128</v>
      </c>
      <c r="N45" s="126">
        <f t="shared" si="4"/>
        <v>10.03921568627451</v>
      </c>
    </row>
    <row r="46" spans="1:14">
      <c r="A46" s="195"/>
      <c r="B46" s="195"/>
      <c r="C46" s="71" t="s">
        <v>157</v>
      </c>
      <c r="D46" s="96">
        <v>519</v>
      </c>
      <c r="E46" s="96">
        <v>544</v>
      </c>
      <c r="F46" s="96">
        <v>1063</v>
      </c>
      <c r="G46" s="96">
        <v>481</v>
      </c>
      <c r="H46" s="96">
        <v>498</v>
      </c>
      <c r="I46" s="96">
        <v>979</v>
      </c>
      <c r="J46" s="126">
        <f t="shared" si="0"/>
        <v>92.097836312323608</v>
      </c>
      <c r="K46" s="96">
        <f t="shared" si="27"/>
        <v>38</v>
      </c>
      <c r="L46" s="96">
        <f t="shared" si="28"/>
        <v>46</v>
      </c>
      <c r="M46" s="96">
        <f t="shared" si="29"/>
        <v>84</v>
      </c>
      <c r="N46" s="126">
        <f t="shared" si="4"/>
        <v>7.9021636876763877</v>
      </c>
    </row>
    <row r="47" spans="1:14" s="112" customFormat="1">
      <c r="A47" s="210" t="s">
        <v>162</v>
      </c>
      <c r="B47" s="211"/>
      <c r="C47" s="212"/>
      <c r="D47" s="119">
        <f>SUM(D43:D46)</f>
        <v>3414</v>
      </c>
      <c r="E47" s="119">
        <f t="shared" ref="E47:I47" si="30">SUM(E43:E46)</f>
        <v>3303</v>
      </c>
      <c r="F47" s="119">
        <f t="shared" si="30"/>
        <v>6717</v>
      </c>
      <c r="G47" s="119">
        <f t="shared" si="30"/>
        <v>2913</v>
      </c>
      <c r="H47" s="119">
        <f t="shared" si="30"/>
        <v>2879</v>
      </c>
      <c r="I47" s="119">
        <f t="shared" si="30"/>
        <v>5792</v>
      </c>
      <c r="J47" s="132">
        <f t="shared" si="0"/>
        <v>86.228971266934636</v>
      </c>
      <c r="K47" s="119">
        <f>SUM(K43:K46)</f>
        <v>501</v>
      </c>
      <c r="L47" s="119">
        <f>SUM(L43:L46)</f>
        <v>424</v>
      </c>
      <c r="M47" s="119">
        <f>SUM(M43:M46)</f>
        <v>925</v>
      </c>
      <c r="N47" s="132">
        <f t="shared" si="4"/>
        <v>13.771028733065357</v>
      </c>
    </row>
    <row r="48" spans="1:14">
      <c r="A48" s="71">
        <v>7</v>
      </c>
      <c r="B48" s="71" t="s">
        <v>7</v>
      </c>
      <c r="C48" s="71" t="s">
        <v>158</v>
      </c>
      <c r="D48" s="96">
        <v>1413</v>
      </c>
      <c r="E48" s="96">
        <v>1306</v>
      </c>
      <c r="F48" s="96">
        <v>2719</v>
      </c>
      <c r="G48" s="96">
        <v>1064</v>
      </c>
      <c r="H48" s="96">
        <v>1005</v>
      </c>
      <c r="I48" s="96">
        <v>2069</v>
      </c>
      <c r="J48" s="126">
        <f t="shared" si="0"/>
        <v>76.094152261860984</v>
      </c>
      <c r="K48" s="96">
        <f>D48-G48</f>
        <v>349</v>
      </c>
      <c r="L48" s="96">
        <f>E48-H48</f>
        <v>301</v>
      </c>
      <c r="M48" s="96">
        <f>F48-I48</f>
        <v>650</v>
      </c>
      <c r="N48" s="126">
        <f t="shared" si="4"/>
        <v>23.905847738139023</v>
      </c>
    </row>
    <row r="49" spans="1:14">
      <c r="A49" s="71"/>
      <c r="B49" s="71"/>
      <c r="C49" s="71" t="s">
        <v>159</v>
      </c>
      <c r="D49" s="96">
        <v>908</v>
      </c>
      <c r="E49" s="96">
        <v>827</v>
      </c>
      <c r="F49" s="96">
        <v>1735</v>
      </c>
      <c r="G49" s="96">
        <v>594</v>
      </c>
      <c r="H49" s="96">
        <v>538</v>
      </c>
      <c r="I49" s="96">
        <v>1132</v>
      </c>
      <c r="J49" s="126">
        <f t="shared" si="0"/>
        <v>65.244956772334291</v>
      </c>
      <c r="K49" s="96">
        <f t="shared" ref="K49:K51" si="31">D49-G49</f>
        <v>314</v>
      </c>
      <c r="L49" s="96">
        <f t="shared" ref="L49:L51" si="32">E49-H49</f>
        <v>289</v>
      </c>
      <c r="M49" s="96">
        <f t="shared" ref="M49:M51" si="33">F49-I49</f>
        <v>603</v>
      </c>
      <c r="N49" s="126">
        <f t="shared" si="4"/>
        <v>34.755043227665702</v>
      </c>
    </row>
    <row r="50" spans="1:14">
      <c r="A50" s="71"/>
      <c r="B50" s="71"/>
      <c r="C50" s="71" t="s">
        <v>160</v>
      </c>
      <c r="D50" s="96">
        <v>397</v>
      </c>
      <c r="E50" s="96">
        <v>355</v>
      </c>
      <c r="F50" s="96">
        <v>752</v>
      </c>
      <c r="G50" s="96">
        <v>349</v>
      </c>
      <c r="H50" s="96">
        <v>328</v>
      </c>
      <c r="I50" s="96">
        <v>677</v>
      </c>
      <c r="J50" s="126">
        <f t="shared" si="0"/>
        <v>90.026595744680847</v>
      </c>
      <c r="K50" s="96">
        <f t="shared" si="31"/>
        <v>48</v>
      </c>
      <c r="L50" s="96">
        <f t="shared" si="32"/>
        <v>27</v>
      </c>
      <c r="M50" s="96">
        <f t="shared" si="33"/>
        <v>75</v>
      </c>
      <c r="N50" s="126">
        <f t="shared" si="4"/>
        <v>9.9734042553191493</v>
      </c>
    </row>
    <row r="51" spans="1:14">
      <c r="A51" s="71"/>
      <c r="B51" s="71"/>
      <c r="C51" s="71" t="s">
        <v>161</v>
      </c>
      <c r="D51" s="96">
        <v>514</v>
      </c>
      <c r="E51" s="96">
        <v>461</v>
      </c>
      <c r="F51" s="96">
        <v>975</v>
      </c>
      <c r="G51" s="96">
        <v>431</v>
      </c>
      <c r="H51" s="96">
        <v>379</v>
      </c>
      <c r="I51" s="96">
        <v>810</v>
      </c>
      <c r="J51" s="126">
        <f t="shared" si="0"/>
        <v>83.07692307692308</v>
      </c>
      <c r="K51" s="96">
        <f t="shared" si="31"/>
        <v>83</v>
      </c>
      <c r="L51" s="96">
        <f t="shared" si="32"/>
        <v>82</v>
      </c>
      <c r="M51" s="96">
        <f t="shared" si="33"/>
        <v>165</v>
      </c>
      <c r="N51" s="126">
        <f t="shared" si="4"/>
        <v>16.923076923076923</v>
      </c>
    </row>
    <row r="52" spans="1:14" s="112" customFormat="1">
      <c r="A52" s="206" t="s">
        <v>162</v>
      </c>
      <c r="B52" s="206"/>
      <c r="C52" s="206"/>
      <c r="D52" s="119">
        <f>SUM(D48:D51)</f>
        <v>3232</v>
      </c>
      <c r="E52" s="119">
        <f t="shared" ref="E52:I52" si="34">SUM(E48:E51)</f>
        <v>2949</v>
      </c>
      <c r="F52" s="119">
        <f t="shared" si="34"/>
        <v>6181</v>
      </c>
      <c r="G52" s="119">
        <f t="shared" si="34"/>
        <v>2438</v>
      </c>
      <c r="H52" s="119">
        <f t="shared" si="34"/>
        <v>2250</v>
      </c>
      <c r="I52" s="119">
        <f t="shared" si="34"/>
        <v>4688</v>
      </c>
      <c r="J52" s="132">
        <f t="shared" si="0"/>
        <v>75.845332470474034</v>
      </c>
      <c r="K52" s="119">
        <f>SUM(K48:K51)</f>
        <v>794</v>
      </c>
      <c r="L52" s="119">
        <f>SUM(L48:L51)</f>
        <v>699</v>
      </c>
      <c r="M52" s="119">
        <f>SUM(M48:M51)</f>
        <v>1493</v>
      </c>
      <c r="N52" s="132">
        <f t="shared" si="4"/>
        <v>24.154667529525966</v>
      </c>
    </row>
    <row r="53" spans="1:14" s="112" customFormat="1">
      <c r="A53" s="207" t="s">
        <v>199</v>
      </c>
      <c r="B53" s="208"/>
      <c r="C53" s="209"/>
      <c r="D53" s="120">
        <f>D11+D23+D28+D34+D42+D47+D52</f>
        <v>31976</v>
      </c>
      <c r="E53" s="120">
        <f t="shared" ref="E53:I53" si="35">E11+E23+E28+E34+E42+E47+E52</f>
        <v>29810</v>
      </c>
      <c r="F53" s="120">
        <f t="shared" si="35"/>
        <v>61786</v>
      </c>
      <c r="G53" s="120">
        <f t="shared" si="35"/>
        <v>26595</v>
      </c>
      <c r="H53" s="120">
        <f t="shared" si="35"/>
        <v>25055</v>
      </c>
      <c r="I53" s="120">
        <f t="shared" si="35"/>
        <v>51650</v>
      </c>
      <c r="J53" s="133">
        <f>I53/F53*100</f>
        <v>83.59498915611951</v>
      </c>
      <c r="K53" s="120">
        <f>K11+K23+K28+K34+K42+K47+K52</f>
        <v>5381</v>
      </c>
      <c r="L53" s="120">
        <f t="shared" ref="L53:M53" si="36">L11+L23+L28+L34+L42+L47+L52</f>
        <v>4755</v>
      </c>
      <c r="M53" s="120">
        <f t="shared" si="36"/>
        <v>10136</v>
      </c>
      <c r="N53" s="133">
        <f t="shared" si="4"/>
        <v>16.40501084388049</v>
      </c>
    </row>
    <row r="54" spans="1:14" ht="15.75">
      <c r="A54" s="23" t="s">
        <v>88</v>
      </c>
      <c r="B54" s="11"/>
      <c r="C54" s="11"/>
    </row>
    <row r="55" spans="1:14" ht="15.75">
      <c r="A55" s="23" t="s">
        <v>98</v>
      </c>
      <c r="B55" s="11"/>
      <c r="C55" s="11"/>
      <c r="D55" s="26"/>
    </row>
    <row r="56" spans="1:14" ht="15.75">
      <c r="K56" s="26" t="s">
        <v>97</v>
      </c>
      <c r="L56" s="11"/>
      <c r="M56" s="11"/>
      <c r="N56" s="11"/>
    </row>
    <row r="57" spans="1:14" ht="15.75">
      <c r="K57" s="27" t="s">
        <v>89</v>
      </c>
      <c r="L57" s="11"/>
      <c r="M57" s="11"/>
      <c r="N57" s="11"/>
    </row>
    <row r="58" spans="1:14" ht="15.75">
      <c r="K58" s="27" t="s">
        <v>90</v>
      </c>
      <c r="L58" s="11"/>
      <c r="M58" s="11"/>
      <c r="N58" s="11"/>
    </row>
    <row r="59" spans="1:14" ht="15.75">
      <c r="K59" s="26"/>
      <c r="L59" s="11"/>
      <c r="M59" s="11"/>
      <c r="N59" s="11"/>
    </row>
    <row r="60" spans="1:14" ht="15.75">
      <c r="K60" s="26"/>
      <c r="L60" s="11"/>
      <c r="M60" s="11"/>
      <c r="N60" s="11"/>
    </row>
    <row r="61" spans="1:14" ht="15.75">
      <c r="K61" s="26"/>
      <c r="L61" s="11"/>
      <c r="M61" s="11"/>
      <c r="N61" s="11"/>
    </row>
    <row r="62" spans="1:14" ht="15.75">
      <c r="K62" s="28" t="s">
        <v>91</v>
      </c>
      <c r="L62" s="11"/>
      <c r="M62" s="11"/>
      <c r="N62" s="11"/>
    </row>
    <row r="63" spans="1:14" ht="15.75">
      <c r="K63" s="26" t="s">
        <v>92</v>
      </c>
      <c r="L63" s="11"/>
      <c r="M63" s="11"/>
      <c r="N63" s="11"/>
    </row>
    <row r="64" spans="1:14" ht="15.75">
      <c r="K64" s="26" t="s">
        <v>93</v>
      </c>
      <c r="L64" s="11"/>
      <c r="M64" s="11"/>
      <c r="N64" s="11"/>
    </row>
  </sheetData>
  <mergeCells count="29">
    <mergeCell ref="A52:C52"/>
    <mergeCell ref="A53:C53"/>
    <mergeCell ref="G4:N4"/>
    <mergeCell ref="D4:F5"/>
    <mergeCell ref="A35:A41"/>
    <mergeCell ref="B35:B41"/>
    <mergeCell ref="A42:C42"/>
    <mergeCell ref="A43:A46"/>
    <mergeCell ref="B43:B46"/>
    <mergeCell ref="A47:C47"/>
    <mergeCell ref="A24:A27"/>
    <mergeCell ref="B24:B27"/>
    <mergeCell ref="A28:C28"/>
    <mergeCell ref="A29:A33"/>
    <mergeCell ref="B29:B33"/>
    <mergeCell ref="A34:C34"/>
    <mergeCell ref="A23:C23"/>
    <mergeCell ref="A1:N1"/>
    <mergeCell ref="A2:N2"/>
    <mergeCell ref="A4:A6"/>
    <mergeCell ref="B4:B6"/>
    <mergeCell ref="C4:C6"/>
    <mergeCell ref="G5:J5"/>
    <mergeCell ref="K5:N5"/>
    <mergeCell ref="A7:A10"/>
    <mergeCell ref="B7:B10"/>
    <mergeCell ref="A11:C11"/>
    <mergeCell ref="A12:A22"/>
    <mergeCell ref="B12:B22"/>
  </mergeCells>
  <pageMargins left="0.7" right="0.7" top="0.75" bottom="0.75" header="0.3" footer="0.3"/>
  <pageSetup paperSize="9" scale="69" orientation="landscape" horizontalDpi="0" verticalDpi="0" r:id="rId1"/>
  <headerFooter differentFirst="1">
    <oddFooter>&amp;R30</oddFooter>
    <firstFooter>&amp;R29</first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:H24"/>
  <sheetViews>
    <sheetView view="pageLayout" workbookViewId="0">
      <selection activeCell="C21" sqref="C21"/>
    </sheetView>
  </sheetViews>
  <sheetFormatPr defaultRowHeight="15"/>
  <cols>
    <col min="1" max="1" width="4.85546875" customWidth="1"/>
    <col min="2" max="2" width="48.140625" customWidth="1"/>
    <col min="3" max="3" width="23.5703125" customWidth="1"/>
    <col min="4" max="4" width="23.85546875" customWidth="1"/>
  </cols>
  <sheetData>
    <row r="1" spans="1:8" ht="18">
      <c r="A1" s="176" t="s">
        <v>105</v>
      </c>
      <c r="B1" s="176"/>
      <c r="C1" s="176"/>
      <c r="D1" s="176"/>
      <c r="E1" s="26"/>
      <c r="F1" s="26"/>
      <c r="G1" s="26"/>
      <c r="H1" s="26"/>
    </row>
    <row r="2" spans="1:8" ht="18">
      <c r="A2" s="176" t="s">
        <v>223</v>
      </c>
      <c r="B2" s="176"/>
      <c r="C2" s="176"/>
      <c r="D2" s="176"/>
      <c r="E2" s="26"/>
      <c r="F2" s="26"/>
      <c r="G2" s="26"/>
      <c r="H2" s="26"/>
    </row>
    <row r="3" spans="1:8" ht="15.75">
      <c r="A3" s="27"/>
      <c r="B3" s="27"/>
      <c r="C3" s="27"/>
      <c r="D3" s="27"/>
      <c r="E3" s="26"/>
      <c r="F3" s="26"/>
      <c r="G3" s="26"/>
      <c r="H3" s="26"/>
    </row>
    <row r="4" spans="1:8" ht="16.5" customHeight="1">
      <c r="A4" s="185" t="s">
        <v>9</v>
      </c>
      <c r="B4" s="185" t="s">
        <v>0</v>
      </c>
      <c r="C4" s="265" t="s">
        <v>224</v>
      </c>
      <c r="D4" s="265" t="s">
        <v>186</v>
      </c>
      <c r="E4" s="26"/>
      <c r="F4" s="26"/>
      <c r="G4" s="26"/>
      <c r="H4" s="26"/>
    </row>
    <row r="5" spans="1:8" ht="16.5" customHeight="1">
      <c r="A5" s="185"/>
      <c r="B5" s="185"/>
      <c r="C5" s="265"/>
      <c r="D5" s="265"/>
      <c r="E5" s="26"/>
      <c r="F5" s="26"/>
      <c r="G5" s="26"/>
      <c r="H5" s="26"/>
    </row>
    <row r="6" spans="1:8" ht="15.75">
      <c r="A6" s="34">
        <v>1</v>
      </c>
      <c r="B6" s="33" t="s">
        <v>1</v>
      </c>
      <c r="C6" s="34">
        <v>106</v>
      </c>
      <c r="D6" s="34">
        <v>106</v>
      </c>
      <c r="E6" s="26"/>
      <c r="F6" s="26"/>
      <c r="G6" s="26"/>
      <c r="H6" s="26"/>
    </row>
    <row r="7" spans="1:8" ht="15.75">
      <c r="A7" s="34">
        <v>2</v>
      </c>
      <c r="B7" s="33" t="s">
        <v>2</v>
      </c>
      <c r="C7" s="34">
        <v>83</v>
      </c>
      <c r="D7" s="34">
        <v>83</v>
      </c>
      <c r="E7" s="26"/>
      <c r="F7" s="26"/>
      <c r="G7" s="26"/>
      <c r="H7" s="26"/>
    </row>
    <row r="8" spans="1:8" ht="15.75">
      <c r="A8" s="34">
        <v>3</v>
      </c>
      <c r="B8" s="33" t="s">
        <v>3</v>
      </c>
      <c r="C8" s="34">
        <v>56</v>
      </c>
      <c r="D8" s="34">
        <v>56</v>
      </c>
      <c r="E8" s="26"/>
      <c r="F8" s="26"/>
      <c r="G8" s="26"/>
      <c r="H8" s="26"/>
    </row>
    <row r="9" spans="1:8" ht="15.75">
      <c r="A9" s="34">
        <v>4</v>
      </c>
      <c r="B9" s="33" t="s">
        <v>4</v>
      </c>
      <c r="C9" s="34">
        <v>38</v>
      </c>
      <c r="D9" s="34">
        <v>38</v>
      </c>
      <c r="E9" s="26"/>
      <c r="F9" s="26"/>
      <c r="G9" s="26"/>
      <c r="H9" s="26"/>
    </row>
    <row r="10" spans="1:8" ht="15.75">
      <c r="A10" s="34">
        <v>5</v>
      </c>
      <c r="B10" s="33" t="s">
        <v>5</v>
      </c>
      <c r="C10" s="34">
        <v>24</v>
      </c>
      <c r="D10" s="34">
        <v>24</v>
      </c>
      <c r="E10" s="26"/>
      <c r="F10" s="26"/>
      <c r="G10" s="26"/>
      <c r="H10" s="26"/>
    </row>
    <row r="11" spans="1:8" ht="15.75">
      <c r="A11" s="34">
        <v>6</v>
      </c>
      <c r="B11" s="33" t="s">
        <v>6</v>
      </c>
      <c r="C11" s="34">
        <v>38</v>
      </c>
      <c r="D11" s="34">
        <v>38</v>
      </c>
      <c r="E11" s="26"/>
      <c r="F11" s="26"/>
      <c r="G11" s="26"/>
      <c r="H11" s="26"/>
    </row>
    <row r="12" spans="1:8" ht="15.75">
      <c r="A12" s="34">
        <v>7</v>
      </c>
      <c r="B12" s="33" t="s">
        <v>7</v>
      </c>
      <c r="C12" s="34">
        <v>35</v>
      </c>
      <c r="D12" s="34">
        <v>35</v>
      </c>
      <c r="E12" s="26"/>
      <c r="F12" s="26"/>
      <c r="G12" s="26"/>
      <c r="H12" s="26"/>
    </row>
    <row r="13" spans="1:8" ht="15.75">
      <c r="A13" s="264" t="s">
        <v>8</v>
      </c>
      <c r="B13" s="264"/>
      <c r="C13" s="34">
        <f>SUM(C6:C12)</f>
        <v>380</v>
      </c>
      <c r="D13" s="34">
        <f>SUM(D6:D12)</f>
        <v>380</v>
      </c>
      <c r="E13" s="26"/>
      <c r="F13" s="26"/>
      <c r="G13" s="26"/>
      <c r="H13" s="26"/>
    </row>
    <row r="14" spans="1:8" ht="15.75">
      <c r="A14" s="23" t="s">
        <v>88</v>
      </c>
      <c r="B14" s="26"/>
      <c r="C14" s="26"/>
      <c r="D14" s="26"/>
      <c r="E14" s="26"/>
      <c r="F14" s="26"/>
      <c r="G14" s="26"/>
      <c r="H14" s="26"/>
    </row>
    <row r="15" spans="1:8" ht="15.75">
      <c r="A15" s="23" t="s">
        <v>98</v>
      </c>
      <c r="B15" s="26"/>
      <c r="C15" s="26"/>
      <c r="D15" s="26"/>
      <c r="E15" s="26"/>
      <c r="F15" s="26"/>
      <c r="G15" s="26"/>
      <c r="H15" s="26"/>
    </row>
    <row r="16" spans="1:8" ht="15.75">
      <c r="A16" s="26"/>
      <c r="B16" s="26"/>
      <c r="C16" s="26" t="s">
        <v>97</v>
      </c>
      <c r="E16" s="26"/>
      <c r="F16" s="26"/>
      <c r="G16" s="26"/>
      <c r="H16" s="26"/>
    </row>
    <row r="17" spans="1:8" ht="15.75">
      <c r="A17" s="26"/>
      <c r="B17" s="26"/>
      <c r="C17" s="27" t="s">
        <v>89</v>
      </c>
      <c r="E17" s="26"/>
      <c r="F17" s="26"/>
      <c r="G17" s="26"/>
      <c r="H17" s="26"/>
    </row>
    <row r="18" spans="1:8" ht="15.75">
      <c r="A18" s="26"/>
      <c r="B18" s="26"/>
      <c r="C18" s="27" t="s">
        <v>90</v>
      </c>
      <c r="E18" s="26"/>
      <c r="F18" s="26"/>
      <c r="G18" s="26"/>
      <c r="H18" s="26"/>
    </row>
    <row r="19" spans="1:8" ht="15.75">
      <c r="A19" s="26"/>
      <c r="B19" s="26"/>
      <c r="C19" s="26"/>
      <c r="E19" s="26"/>
      <c r="F19" s="26"/>
      <c r="G19" s="26"/>
      <c r="H19" s="26"/>
    </row>
    <row r="20" spans="1:8" ht="15.75">
      <c r="A20" s="26"/>
      <c r="B20" s="26"/>
      <c r="C20" s="26"/>
      <c r="E20" s="26"/>
      <c r="F20" s="26"/>
      <c r="G20" s="26"/>
      <c r="H20" s="26"/>
    </row>
    <row r="21" spans="1:8" ht="15.75">
      <c r="A21" s="26"/>
      <c r="B21" s="26"/>
      <c r="C21" s="26"/>
      <c r="E21" s="26"/>
      <c r="F21" s="26"/>
      <c r="G21" s="26"/>
      <c r="H21" s="26"/>
    </row>
    <row r="22" spans="1:8" ht="15.75">
      <c r="C22" s="28" t="s">
        <v>91</v>
      </c>
    </row>
    <row r="23" spans="1:8" ht="15.75">
      <c r="C23" s="26" t="s">
        <v>92</v>
      </c>
    </row>
    <row r="24" spans="1:8" ht="15.75">
      <c r="C24" s="26" t="s">
        <v>93</v>
      </c>
    </row>
  </sheetData>
  <mergeCells count="7">
    <mergeCell ref="A13:B13"/>
    <mergeCell ref="D4:D5"/>
    <mergeCell ref="A1:D1"/>
    <mergeCell ref="A2:D2"/>
    <mergeCell ref="A4:A5"/>
    <mergeCell ref="B4:B5"/>
    <mergeCell ref="C4:C5"/>
  </mergeCells>
  <pageMargins left="0.7" right="0.7" top="0.75" bottom="0.75" header="0.3" footer="0.3"/>
  <pageSetup paperSize="9" orientation="landscape" horizontalDpi="0" verticalDpi="0" r:id="rId1"/>
  <headerFooter>
    <oddFooter>&amp;R31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O25"/>
  <sheetViews>
    <sheetView view="pageLayout" topLeftCell="A22" workbookViewId="0">
      <selection activeCell="M17" sqref="M17"/>
    </sheetView>
  </sheetViews>
  <sheetFormatPr defaultRowHeight="15"/>
  <cols>
    <col min="1" max="1" width="4.28515625" bestFit="1" customWidth="1"/>
    <col min="2" max="2" width="31.85546875" bestFit="1" customWidth="1"/>
    <col min="3" max="3" width="10" bestFit="1" customWidth="1"/>
    <col min="4" max="4" width="12.5703125" bestFit="1" customWidth="1"/>
    <col min="5" max="5" width="8.140625" bestFit="1" customWidth="1"/>
    <col min="6" max="6" width="10" bestFit="1" customWidth="1"/>
    <col min="7" max="7" width="12.5703125" bestFit="1" customWidth="1"/>
    <col min="8" max="8" width="8.140625" bestFit="1" customWidth="1"/>
    <col min="9" max="9" width="10" bestFit="1" customWidth="1"/>
    <col min="10" max="10" width="12.5703125" bestFit="1" customWidth="1"/>
    <col min="11" max="11" width="8.140625" bestFit="1" customWidth="1"/>
    <col min="12" max="12" width="10" bestFit="1" customWidth="1"/>
    <col min="13" max="13" width="12.5703125" bestFit="1" customWidth="1"/>
    <col min="14" max="14" width="8.140625" bestFit="1" customWidth="1"/>
    <col min="257" max="257" width="4.28515625" bestFit="1" customWidth="1"/>
    <col min="258" max="258" width="31.85546875" bestFit="1" customWidth="1"/>
    <col min="259" max="259" width="10" bestFit="1" customWidth="1"/>
    <col min="260" max="260" width="12.5703125" bestFit="1" customWidth="1"/>
    <col min="261" max="261" width="8.140625" bestFit="1" customWidth="1"/>
    <col min="262" max="262" width="10" bestFit="1" customWidth="1"/>
    <col min="263" max="263" width="12.5703125" bestFit="1" customWidth="1"/>
    <col min="264" max="264" width="8.140625" bestFit="1" customWidth="1"/>
    <col min="265" max="265" width="10" bestFit="1" customWidth="1"/>
    <col min="266" max="266" width="12.5703125" bestFit="1" customWidth="1"/>
    <col min="267" max="267" width="8.140625" bestFit="1" customWidth="1"/>
    <col min="268" max="268" width="10" bestFit="1" customWidth="1"/>
    <col min="269" max="269" width="12.5703125" bestFit="1" customWidth="1"/>
    <col min="270" max="270" width="8.140625" bestFit="1" customWidth="1"/>
    <col min="513" max="513" width="4.28515625" bestFit="1" customWidth="1"/>
    <col min="514" max="514" width="31.85546875" bestFit="1" customWidth="1"/>
    <col min="515" max="515" width="10" bestFit="1" customWidth="1"/>
    <col min="516" max="516" width="12.5703125" bestFit="1" customWidth="1"/>
    <col min="517" max="517" width="8.140625" bestFit="1" customWidth="1"/>
    <col min="518" max="518" width="10" bestFit="1" customWidth="1"/>
    <col min="519" max="519" width="12.5703125" bestFit="1" customWidth="1"/>
    <col min="520" max="520" width="8.140625" bestFit="1" customWidth="1"/>
    <col min="521" max="521" width="10" bestFit="1" customWidth="1"/>
    <col min="522" max="522" width="12.5703125" bestFit="1" customWidth="1"/>
    <col min="523" max="523" width="8.140625" bestFit="1" customWidth="1"/>
    <col min="524" max="524" width="10" bestFit="1" customWidth="1"/>
    <col min="525" max="525" width="12.5703125" bestFit="1" customWidth="1"/>
    <col min="526" max="526" width="8.140625" bestFit="1" customWidth="1"/>
    <col min="769" max="769" width="4.28515625" bestFit="1" customWidth="1"/>
    <col min="770" max="770" width="31.85546875" bestFit="1" customWidth="1"/>
    <col min="771" max="771" width="10" bestFit="1" customWidth="1"/>
    <col min="772" max="772" width="12.5703125" bestFit="1" customWidth="1"/>
    <col min="773" max="773" width="8.140625" bestFit="1" customWidth="1"/>
    <col min="774" max="774" width="10" bestFit="1" customWidth="1"/>
    <col min="775" max="775" width="12.5703125" bestFit="1" customWidth="1"/>
    <col min="776" max="776" width="8.140625" bestFit="1" customWidth="1"/>
    <col min="777" max="777" width="10" bestFit="1" customWidth="1"/>
    <col min="778" max="778" width="12.5703125" bestFit="1" customWidth="1"/>
    <col min="779" max="779" width="8.140625" bestFit="1" customWidth="1"/>
    <col min="780" max="780" width="10" bestFit="1" customWidth="1"/>
    <col min="781" max="781" width="12.5703125" bestFit="1" customWidth="1"/>
    <col min="782" max="782" width="8.140625" bestFit="1" customWidth="1"/>
    <col min="1025" max="1025" width="4.28515625" bestFit="1" customWidth="1"/>
    <col min="1026" max="1026" width="31.85546875" bestFit="1" customWidth="1"/>
    <col min="1027" max="1027" width="10" bestFit="1" customWidth="1"/>
    <col min="1028" max="1028" width="12.5703125" bestFit="1" customWidth="1"/>
    <col min="1029" max="1029" width="8.140625" bestFit="1" customWidth="1"/>
    <col min="1030" max="1030" width="10" bestFit="1" customWidth="1"/>
    <col min="1031" max="1031" width="12.5703125" bestFit="1" customWidth="1"/>
    <col min="1032" max="1032" width="8.140625" bestFit="1" customWidth="1"/>
    <col min="1033" max="1033" width="10" bestFit="1" customWidth="1"/>
    <col min="1034" max="1034" width="12.5703125" bestFit="1" customWidth="1"/>
    <col min="1035" max="1035" width="8.140625" bestFit="1" customWidth="1"/>
    <col min="1036" max="1036" width="10" bestFit="1" customWidth="1"/>
    <col min="1037" max="1037" width="12.5703125" bestFit="1" customWidth="1"/>
    <col min="1038" max="1038" width="8.140625" bestFit="1" customWidth="1"/>
    <col min="1281" max="1281" width="4.28515625" bestFit="1" customWidth="1"/>
    <col min="1282" max="1282" width="31.85546875" bestFit="1" customWidth="1"/>
    <col min="1283" max="1283" width="10" bestFit="1" customWidth="1"/>
    <col min="1284" max="1284" width="12.5703125" bestFit="1" customWidth="1"/>
    <col min="1285" max="1285" width="8.140625" bestFit="1" customWidth="1"/>
    <col min="1286" max="1286" width="10" bestFit="1" customWidth="1"/>
    <col min="1287" max="1287" width="12.5703125" bestFit="1" customWidth="1"/>
    <col min="1288" max="1288" width="8.140625" bestFit="1" customWidth="1"/>
    <col min="1289" max="1289" width="10" bestFit="1" customWidth="1"/>
    <col min="1290" max="1290" width="12.5703125" bestFit="1" customWidth="1"/>
    <col min="1291" max="1291" width="8.140625" bestFit="1" customWidth="1"/>
    <col min="1292" max="1292" width="10" bestFit="1" customWidth="1"/>
    <col min="1293" max="1293" width="12.5703125" bestFit="1" customWidth="1"/>
    <col min="1294" max="1294" width="8.140625" bestFit="1" customWidth="1"/>
    <col min="1537" max="1537" width="4.28515625" bestFit="1" customWidth="1"/>
    <col min="1538" max="1538" width="31.85546875" bestFit="1" customWidth="1"/>
    <col min="1539" max="1539" width="10" bestFit="1" customWidth="1"/>
    <col min="1540" max="1540" width="12.5703125" bestFit="1" customWidth="1"/>
    <col min="1541" max="1541" width="8.140625" bestFit="1" customWidth="1"/>
    <col min="1542" max="1542" width="10" bestFit="1" customWidth="1"/>
    <col min="1543" max="1543" width="12.5703125" bestFit="1" customWidth="1"/>
    <col min="1544" max="1544" width="8.140625" bestFit="1" customWidth="1"/>
    <col min="1545" max="1545" width="10" bestFit="1" customWidth="1"/>
    <col min="1546" max="1546" width="12.5703125" bestFit="1" customWidth="1"/>
    <col min="1547" max="1547" width="8.140625" bestFit="1" customWidth="1"/>
    <col min="1548" max="1548" width="10" bestFit="1" customWidth="1"/>
    <col min="1549" max="1549" width="12.5703125" bestFit="1" customWidth="1"/>
    <col min="1550" max="1550" width="8.140625" bestFit="1" customWidth="1"/>
    <col min="1793" max="1793" width="4.28515625" bestFit="1" customWidth="1"/>
    <col min="1794" max="1794" width="31.85546875" bestFit="1" customWidth="1"/>
    <col min="1795" max="1795" width="10" bestFit="1" customWidth="1"/>
    <col min="1796" max="1796" width="12.5703125" bestFit="1" customWidth="1"/>
    <col min="1797" max="1797" width="8.140625" bestFit="1" customWidth="1"/>
    <col min="1798" max="1798" width="10" bestFit="1" customWidth="1"/>
    <col min="1799" max="1799" width="12.5703125" bestFit="1" customWidth="1"/>
    <col min="1800" max="1800" width="8.140625" bestFit="1" customWidth="1"/>
    <col min="1801" max="1801" width="10" bestFit="1" customWidth="1"/>
    <col min="1802" max="1802" width="12.5703125" bestFit="1" customWidth="1"/>
    <col min="1803" max="1803" width="8.140625" bestFit="1" customWidth="1"/>
    <col min="1804" max="1804" width="10" bestFit="1" customWidth="1"/>
    <col min="1805" max="1805" width="12.5703125" bestFit="1" customWidth="1"/>
    <col min="1806" max="1806" width="8.140625" bestFit="1" customWidth="1"/>
    <col min="2049" max="2049" width="4.28515625" bestFit="1" customWidth="1"/>
    <col min="2050" max="2050" width="31.85546875" bestFit="1" customWidth="1"/>
    <col min="2051" max="2051" width="10" bestFit="1" customWidth="1"/>
    <col min="2052" max="2052" width="12.5703125" bestFit="1" customWidth="1"/>
    <col min="2053" max="2053" width="8.140625" bestFit="1" customWidth="1"/>
    <col min="2054" max="2054" width="10" bestFit="1" customWidth="1"/>
    <col min="2055" max="2055" width="12.5703125" bestFit="1" customWidth="1"/>
    <col min="2056" max="2056" width="8.140625" bestFit="1" customWidth="1"/>
    <col min="2057" max="2057" width="10" bestFit="1" customWidth="1"/>
    <col min="2058" max="2058" width="12.5703125" bestFit="1" customWidth="1"/>
    <col min="2059" max="2059" width="8.140625" bestFit="1" customWidth="1"/>
    <col min="2060" max="2060" width="10" bestFit="1" customWidth="1"/>
    <col min="2061" max="2061" width="12.5703125" bestFit="1" customWidth="1"/>
    <col min="2062" max="2062" width="8.140625" bestFit="1" customWidth="1"/>
    <col min="2305" max="2305" width="4.28515625" bestFit="1" customWidth="1"/>
    <col min="2306" max="2306" width="31.85546875" bestFit="1" customWidth="1"/>
    <col min="2307" max="2307" width="10" bestFit="1" customWidth="1"/>
    <col min="2308" max="2308" width="12.5703125" bestFit="1" customWidth="1"/>
    <col min="2309" max="2309" width="8.140625" bestFit="1" customWidth="1"/>
    <col min="2310" max="2310" width="10" bestFit="1" customWidth="1"/>
    <col min="2311" max="2311" width="12.5703125" bestFit="1" customWidth="1"/>
    <col min="2312" max="2312" width="8.140625" bestFit="1" customWidth="1"/>
    <col min="2313" max="2313" width="10" bestFit="1" customWidth="1"/>
    <col min="2314" max="2314" width="12.5703125" bestFit="1" customWidth="1"/>
    <col min="2315" max="2315" width="8.140625" bestFit="1" customWidth="1"/>
    <col min="2316" max="2316" width="10" bestFit="1" customWidth="1"/>
    <col min="2317" max="2317" width="12.5703125" bestFit="1" customWidth="1"/>
    <col min="2318" max="2318" width="8.140625" bestFit="1" customWidth="1"/>
    <col min="2561" max="2561" width="4.28515625" bestFit="1" customWidth="1"/>
    <col min="2562" max="2562" width="31.85546875" bestFit="1" customWidth="1"/>
    <col min="2563" max="2563" width="10" bestFit="1" customWidth="1"/>
    <col min="2564" max="2564" width="12.5703125" bestFit="1" customWidth="1"/>
    <col min="2565" max="2565" width="8.140625" bestFit="1" customWidth="1"/>
    <col min="2566" max="2566" width="10" bestFit="1" customWidth="1"/>
    <col min="2567" max="2567" width="12.5703125" bestFit="1" customWidth="1"/>
    <col min="2568" max="2568" width="8.140625" bestFit="1" customWidth="1"/>
    <col min="2569" max="2569" width="10" bestFit="1" customWidth="1"/>
    <col min="2570" max="2570" width="12.5703125" bestFit="1" customWidth="1"/>
    <col min="2571" max="2571" width="8.140625" bestFit="1" customWidth="1"/>
    <col min="2572" max="2572" width="10" bestFit="1" customWidth="1"/>
    <col min="2573" max="2573" width="12.5703125" bestFit="1" customWidth="1"/>
    <col min="2574" max="2574" width="8.140625" bestFit="1" customWidth="1"/>
    <col min="2817" max="2817" width="4.28515625" bestFit="1" customWidth="1"/>
    <col min="2818" max="2818" width="31.85546875" bestFit="1" customWidth="1"/>
    <col min="2819" max="2819" width="10" bestFit="1" customWidth="1"/>
    <col min="2820" max="2820" width="12.5703125" bestFit="1" customWidth="1"/>
    <col min="2821" max="2821" width="8.140625" bestFit="1" customWidth="1"/>
    <col min="2822" max="2822" width="10" bestFit="1" customWidth="1"/>
    <col min="2823" max="2823" width="12.5703125" bestFit="1" customWidth="1"/>
    <col min="2824" max="2824" width="8.140625" bestFit="1" customWidth="1"/>
    <col min="2825" max="2825" width="10" bestFit="1" customWidth="1"/>
    <col min="2826" max="2826" width="12.5703125" bestFit="1" customWidth="1"/>
    <col min="2827" max="2827" width="8.140625" bestFit="1" customWidth="1"/>
    <col min="2828" max="2828" width="10" bestFit="1" customWidth="1"/>
    <col min="2829" max="2829" width="12.5703125" bestFit="1" customWidth="1"/>
    <col min="2830" max="2830" width="8.140625" bestFit="1" customWidth="1"/>
    <col min="3073" max="3073" width="4.28515625" bestFit="1" customWidth="1"/>
    <col min="3074" max="3074" width="31.85546875" bestFit="1" customWidth="1"/>
    <col min="3075" max="3075" width="10" bestFit="1" customWidth="1"/>
    <col min="3076" max="3076" width="12.5703125" bestFit="1" customWidth="1"/>
    <col min="3077" max="3077" width="8.140625" bestFit="1" customWidth="1"/>
    <col min="3078" max="3078" width="10" bestFit="1" customWidth="1"/>
    <col min="3079" max="3079" width="12.5703125" bestFit="1" customWidth="1"/>
    <col min="3080" max="3080" width="8.140625" bestFit="1" customWidth="1"/>
    <col min="3081" max="3081" width="10" bestFit="1" customWidth="1"/>
    <col min="3082" max="3082" width="12.5703125" bestFit="1" customWidth="1"/>
    <col min="3083" max="3083" width="8.140625" bestFit="1" customWidth="1"/>
    <col min="3084" max="3084" width="10" bestFit="1" customWidth="1"/>
    <col min="3085" max="3085" width="12.5703125" bestFit="1" customWidth="1"/>
    <col min="3086" max="3086" width="8.140625" bestFit="1" customWidth="1"/>
    <col min="3329" max="3329" width="4.28515625" bestFit="1" customWidth="1"/>
    <col min="3330" max="3330" width="31.85546875" bestFit="1" customWidth="1"/>
    <col min="3331" max="3331" width="10" bestFit="1" customWidth="1"/>
    <col min="3332" max="3332" width="12.5703125" bestFit="1" customWidth="1"/>
    <col min="3333" max="3333" width="8.140625" bestFit="1" customWidth="1"/>
    <col min="3334" max="3334" width="10" bestFit="1" customWidth="1"/>
    <col min="3335" max="3335" width="12.5703125" bestFit="1" customWidth="1"/>
    <col min="3336" max="3336" width="8.140625" bestFit="1" customWidth="1"/>
    <col min="3337" max="3337" width="10" bestFit="1" customWidth="1"/>
    <col min="3338" max="3338" width="12.5703125" bestFit="1" customWidth="1"/>
    <col min="3339" max="3339" width="8.140625" bestFit="1" customWidth="1"/>
    <col min="3340" max="3340" width="10" bestFit="1" customWidth="1"/>
    <col min="3341" max="3341" width="12.5703125" bestFit="1" customWidth="1"/>
    <col min="3342" max="3342" width="8.140625" bestFit="1" customWidth="1"/>
    <col min="3585" max="3585" width="4.28515625" bestFit="1" customWidth="1"/>
    <col min="3586" max="3586" width="31.85546875" bestFit="1" customWidth="1"/>
    <col min="3587" max="3587" width="10" bestFit="1" customWidth="1"/>
    <col min="3588" max="3588" width="12.5703125" bestFit="1" customWidth="1"/>
    <col min="3589" max="3589" width="8.140625" bestFit="1" customWidth="1"/>
    <col min="3590" max="3590" width="10" bestFit="1" customWidth="1"/>
    <col min="3591" max="3591" width="12.5703125" bestFit="1" customWidth="1"/>
    <col min="3592" max="3592" width="8.140625" bestFit="1" customWidth="1"/>
    <col min="3593" max="3593" width="10" bestFit="1" customWidth="1"/>
    <col min="3594" max="3594" width="12.5703125" bestFit="1" customWidth="1"/>
    <col min="3595" max="3595" width="8.140625" bestFit="1" customWidth="1"/>
    <col min="3596" max="3596" width="10" bestFit="1" customWidth="1"/>
    <col min="3597" max="3597" width="12.5703125" bestFit="1" customWidth="1"/>
    <col min="3598" max="3598" width="8.140625" bestFit="1" customWidth="1"/>
    <col min="3841" max="3841" width="4.28515625" bestFit="1" customWidth="1"/>
    <col min="3842" max="3842" width="31.85546875" bestFit="1" customWidth="1"/>
    <col min="3843" max="3843" width="10" bestFit="1" customWidth="1"/>
    <col min="3844" max="3844" width="12.5703125" bestFit="1" customWidth="1"/>
    <col min="3845" max="3845" width="8.140625" bestFit="1" customWidth="1"/>
    <col min="3846" max="3846" width="10" bestFit="1" customWidth="1"/>
    <col min="3847" max="3847" width="12.5703125" bestFit="1" customWidth="1"/>
    <col min="3848" max="3848" width="8.140625" bestFit="1" customWidth="1"/>
    <col min="3849" max="3849" width="10" bestFit="1" customWidth="1"/>
    <col min="3850" max="3850" width="12.5703125" bestFit="1" customWidth="1"/>
    <col min="3851" max="3851" width="8.140625" bestFit="1" customWidth="1"/>
    <col min="3852" max="3852" width="10" bestFit="1" customWidth="1"/>
    <col min="3853" max="3853" width="12.5703125" bestFit="1" customWidth="1"/>
    <col min="3854" max="3854" width="8.140625" bestFit="1" customWidth="1"/>
    <col min="4097" max="4097" width="4.28515625" bestFit="1" customWidth="1"/>
    <col min="4098" max="4098" width="31.85546875" bestFit="1" customWidth="1"/>
    <col min="4099" max="4099" width="10" bestFit="1" customWidth="1"/>
    <col min="4100" max="4100" width="12.5703125" bestFit="1" customWidth="1"/>
    <col min="4101" max="4101" width="8.140625" bestFit="1" customWidth="1"/>
    <col min="4102" max="4102" width="10" bestFit="1" customWidth="1"/>
    <col min="4103" max="4103" width="12.5703125" bestFit="1" customWidth="1"/>
    <col min="4104" max="4104" width="8.140625" bestFit="1" customWidth="1"/>
    <col min="4105" max="4105" width="10" bestFit="1" customWidth="1"/>
    <col min="4106" max="4106" width="12.5703125" bestFit="1" customWidth="1"/>
    <col min="4107" max="4107" width="8.140625" bestFit="1" customWidth="1"/>
    <col min="4108" max="4108" width="10" bestFit="1" customWidth="1"/>
    <col min="4109" max="4109" width="12.5703125" bestFit="1" customWidth="1"/>
    <col min="4110" max="4110" width="8.140625" bestFit="1" customWidth="1"/>
    <col min="4353" max="4353" width="4.28515625" bestFit="1" customWidth="1"/>
    <col min="4354" max="4354" width="31.85546875" bestFit="1" customWidth="1"/>
    <col min="4355" max="4355" width="10" bestFit="1" customWidth="1"/>
    <col min="4356" max="4356" width="12.5703125" bestFit="1" customWidth="1"/>
    <col min="4357" max="4357" width="8.140625" bestFit="1" customWidth="1"/>
    <col min="4358" max="4358" width="10" bestFit="1" customWidth="1"/>
    <col min="4359" max="4359" width="12.5703125" bestFit="1" customWidth="1"/>
    <col min="4360" max="4360" width="8.140625" bestFit="1" customWidth="1"/>
    <col min="4361" max="4361" width="10" bestFit="1" customWidth="1"/>
    <col min="4362" max="4362" width="12.5703125" bestFit="1" customWidth="1"/>
    <col min="4363" max="4363" width="8.140625" bestFit="1" customWidth="1"/>
    <col min="4364" max="4364" width="10" bestFit="1" customWidth="1"/>
    <col min="4365" max="4365" width="12.5703125" bestFit="1" customWidth="1"/>
    <col min="4366" max="4366" width="8.140625" bestFit="1" customWidth="1"/>
    <col min="4609" max="4609" width="4.28515625" bestFit="1" customWidth="1"/>
    <col min="4610" max="4610" width="31.85546875" bestFit="1" customWidth="1"/>
    <col min="4611" max="4611" width="10" bestFit="1" customWidth="1"/>
    <col min="4612" max="4612" width="12.5703125" bestFit="1" customWidth="1"/>
    <col min="4613" max="4613" width="8.140625" bestFit="1" customWidth="1"/>
    <col min="4614" max="4614" width="10" bestFit="1" customWidth="1"/>
    <col min="4615" max="4615" width="12.5703125" bestFit="1" customWidth="1"/>
    <col min="4616" max="4616" width="8.140625" bestFit="1" customWidth="1"/>
    <col min="4617" max="4617" width="10" bestFit="1" customWidth="1"/>
    <col min="4618" max="4618" width="12.5703125" bestFit="1" customWidth="1"/>
    <col min="4619" max="4619" width="8.140625" bestFit="1" customWidth="1"/>
    <col min="4620" max="4620" width="10" bestFit="1" customWidth="1"/>
    <col min="4621" max="4621" width="12.5703125" bestFit="1" customWidth="1"/>
    <col min="4622" max="4622" width="8.140625" bestFit="1" customWidth="1"/>
    <col min="4865" max="4865" width="4.28515625" bestFit="1" customWidth="1"/>
    <col min="4866" max="4866" width="31.85546875" bestFit="1" customWidth="1"/>
    <col min="4867" max="4867" width="10" bestFit="1" customWidth="1"/>
    <col min="4868" max="4868" width="12.5703125" bestFit="1" customWidth="1"/>
    <col min="4869" max="4869" width="8.140625" bestFit="1" customWidth="1"/>
    <col min="4870" max="4870" width="10" bestFit="1" customWidth="1"/>
    <col min="4871" max="4871" width="12.5703125" bestFit="1" customWidth="1"/>
    <col min="4872" max="4872" width="8.140625" bestFit="1" customWidth="1"/>
    <col min="4873" max="4873" width="10" bestFit="1" customWidth="1"/>
    <col min="4874" max="4874" width="12.5703125" bestFit="1" customWidth="1"/>
    <col min="4875" max="4875" width="8.140625" bestFit="1" customWidth="1"/>
    <col min="4876" max="4876" width="10" bestFit="1" customWidth="1"/>
    <col min="4877" max="4877" width="12.5703125" bestFit="1" customWidth="1"/>
    <col min="4878" max="4878" width="8.140625" bestFit="1" customWidth="1"/>
    <col min="5121" max="5121" width="4.28515625" bestFit="1" customWidth="1"/>
    <col min="5122" max="5122" width="31.85546875" bestFit="1" customWidth="1"/>
    <col min="5123" max="5123" width="10" bestFit="1" customWidth="1"/>
    <col min="5124" max="5124" width="12.5703125" bestFit="1" customWidth="1"/>
    <col min="5125" max="5125" width="8.140625" bestFit="1" customWidth="1"/>
    <col min="5126" max="5126" width="10" bestFit="1" customWidth="1"/>
    <col min="5127" max="5127" width="12.5703125" bestFit="1" customWidth="1"/>
    <col min="5128" max="5128" width="8.140625" bestFit="1" customWidth="1"/>
    <col min="5129" max="5129" width="10" bestFit="1" customWidth="1"/>
    <col min="5130" max="5130" width="12.5703125" bestFit="1" customWidth="1"/>
    <col min="5131" max="5131" width="8.140625" bestFit="1" customWidth="1"/>
    <col min="5132" max="5132" width="10" bestFit="1" customWidth="1"/>
    <col min="5133" max="5133" width="12.5703125" bestFit="1" customWidth="1"/>
    <col min="5134" max="5134" width="8.140625" bestFit="1" customWidth="1"/>
    <col min="5377" max="5377" width="4.28515625" bestFit="1" customWidth="1"/>
    <col min="5378" max="5378" width="31.85546875" bestFit="1" customWidth="1"/>
    <col min="5379" max="5379" width="10" bestFit="1" customWidth="1"/>
    <col min="5380" max="5380" width="12.5703125" bestFit="1" customWidth="1"/>
    <col min="5381" max="5381" width="8.140625" bestFit="1" customWidth="1"/>
    <col min="5382" max="5382" width="10" bestFit="1" customWidth="1"/>
    <col min="5383" max="5383" width="12.5703125" bestFit="1" customWidth="1"/>
    <col min="5384" max="5384" width="8.140625" bestFit="1" customWidth="1"/>
    <col min="5385" max="5385" width="10" bestFit="1" customWidth="1"/>
    <col min="5386" max="5386" width="12.5703125" bestFit="1" customWidth="1"/>
    <col min="5387" max="5387" width="8.140625" bestFit="1" customWidth="1"/>
    <col min="5388" max="5388" width="10" bestFit="1" customWidth="1"/>
    <col min="5389" max="5389" width="12.5703125" bestFit="1" customWidth="1"/>
    <col min="5390" max="5390" width="8.140625" bestFit="1" customWidth="1"/>
    <col min="5633" max="5633" width="4.28515625" bestFit="1" customWidth="1"/>
    <col min="5634" max="5634" width="31.85546875" bestFit="1" customWidth="1"/>
    <col min="5635" max="5635" width="10" bestFit="1" customWidth="1"/>
    <col min="5636" max="5636" width="12.5703125" bestFit="1" customWidth="1"/>
    <col min="5637" max="5637" width="8.140625" bestFit="1" customWidth="1"/>
    <col min="5638" max="5638" width="10" bestFit="1" customWidth="1"/>
    <col min="5639" max="5639" width="12.5703125" bestFit="1" customWidth="1"/>
    <col min="5640" max="5640" width="8.140625" bestFit="1" customWidth="1"/>
    <col min="5641" max="5641" width="10" bestFit="1" customWidth="1"/>
    <col min="5642" max="5642" width="12.5703125" bestFit="1" customWidth="1"/>
    <col min="5643" max="5643" width="8.140625" bestFit="1" customWidth="1"/>
    <col min="5644" max="5644" width="10" bestFit="1" customWidth="1"/>
    <col min="5645" max="5645" width="12.5703125" bestFit="1" customWidth="1"/>
    <col min="5646" max="5646" width="8.140625" bestFit="1" customWidth="1"/>
    <col min="5889" max="5889" width="4.28515625" bestFit="1" customWidth="1"/>
    <col min="5890" max="5890" width="31.85546875" bestFit="1" customWidth="1"/>
    <col min="5891" max="5891" width="10" bestFit="1" customWidth="1"/>
    <col min="5892" max="5892" width="12.5703125" bestFit="1" customWidth="1"/>
    <col min="5893" max="5893" width="8.140625" bestFit="1" customWidth="1"/>
    <col min="5894" max="5894" width="10" bestFit="1" customWidth="1"/>
    <col min="5895" max="5895" width="12.5703125" bestFit="1" customWidth="1"/>
    <col min="5896" max="5896" width="8.140625" bestFit="1" customWidth="1"/>
    <col min="5897" max="5897" width="10" bestFit="1" customWidth="1"/>
    <col min="5898" max="5898" width="12.5703125" bestFit="1" customWidth="1"/>
    <col min="5899" max="5899" width="8.140625" bestFit="1" customWidth="1"/>
    <col min="5900" max="5900" width="10" bestFit="1" customWidth="1"/>
    <col min="5901" max="5901" width="12.5703125" bestFit="1" customWidth="1"/>
    <col min="5902" max="5902" width="8.140625" bestFit="1" customWidth="1"/>
    <col min="6145" max="6145" width="4.28515625" bestFit="1" customWidth="1"/>
    <col min="6146" max="6146" width="31.85546875" bestFit="1" customWidth="1"/>
    <col min="6147" max="6147" width="10" bestFit="1" customWidth="1"/>
    <col min="6148" max="6148" width="12.5703125" bestFit="1" customWidth="1"/>
    <col min="6149" max="6149" width="8.140625" bestFit="1" customWidth="1"/>
    <col min="6150" max="6150" width="10" bestFit="1" customWidth="1"/>
    <col min="6151" max="6151" width="12.5703125" bestFit="1" customWidth="1"/>
    <col min="6152" max="6152" width="8.140625" bestFit="1" customWidth="1"/>
    <col min="6153" max="6153" width="10" bestFit="1" customWidth="1"/>
    <col min="6154" max="6154" width="12.5703125" bestFit="1" customWidth="1"/>
    <col min="6155" max="6155" width="8.140625" bestFit="1" customWidth="1"/>
    <col min="6156" max="6156" width="10" bestFit="1" customWidth="1"/>
    <col min="6157" max="6157" width="12.5703125" bestFit="1" customWidth="1"/>
    <col min="6158" max="6158" width="8.140625" bestFit="1" customWidth="1"/>
    <col min="6401" max="6401" width="4.28515625" bestFit="1" customWidth="1"/>
    <col min="6402" max="6402" width="31.85546875" bestFit="1" customWidth="1"/>
    <col min="6403" max="6403" width="10" bestFit="1" customWidth="1"/>
    <col min="6404" max="6404" width="12.5703125" bestFit="1" customWidth="1"/>
    <col min="6405" max="6405" width="8.140625" bestFit="1" customWidth="1"/>
    <col min="6406" max="6406" width="10" bestFit="1" customWidth="1"/>
    <col min="6407" max="6407" width="12.5703125" bestFit="1" customWidth="1"/>
    <col min="6408" max="6408" width="8.140625" bestFit="1" customWidth="1"/>
    <col min="6409" max="6409" width="10" bestFit="1" customWidth="1"/>
    <col min="6410" max="6410" width="12.5703125" bestFit="1" customWidth="1"/>
    <col min="6411" max="6411" width="8.140625" bestFit="1" customWidth="1"/>
    <col min="6412" max="6412" width="10" bestFit="1" customWidth="1"/>
    <col min="6413" max="6413" width="12.5703125" bestFit="1" customWidth="1"/>
    <col min="6414" max="6414" width="8.140625" bestFit="1" customWidth="1"/>
    <col min="6657" max="6657" width="4.28515625" bestFit="1" customWidth="1"/>
    <col min="6658" max="6658" width="31.85546875" bestFit="1" customWidth="1"/>
    <col min="6659" max="6659" width="10" bestFit="1" customWidth="1"/>
    <col min="6660" max="6660" width="12.5703125" bestFit="1" customWidth="1"/>
    <col min="6661" max="6661" width="8.140625" bestFit="1" customWidth="1"/>
    <col min="6662" max="6662" width="10" bestFit="1" customWidth="1"/>
    <col min="6663" max="6663" width="12.5703125" bestFit="1" customWidth="1"/>
    <col min="6664" max="6664" width="8.140625" bestFit="1" customWidth="1"/>
    <col min="6665" max="6665" width="10" bestFit="1" customWidth="1"/>
    <col min="6666" max="6666" width="12.5703125" bestFit="1" customWidth="1"/>
    <col min="6667" max="6667" width="8.140625" bestFit="1" customWidth="1"/>
    <col min="6668" max="6668" width="10" bestFit="1" customWidth="1"/>
    <col min="6669" max="6669" width="12.5703125" bestFit="1" customWidth="1"/>
    <col min="6670" max="6670" width="8.140625" bestFit="1" customWidth="1"/>
    <col min="6913" max="6913" width="4.28515625" bestFit="1" customWidth="1"/>
    <col min="6914" max="6914" width="31.85546875" bestFit="1" customWidth="1"/>
    <col min="6915" max="6915" width="10" bestFit="1" customWidth="1"/>
    <col min="6916" max="6916" width="12.5703125" bestFit="1" customWidth="1"/>
    <col min="6917" max="6917" width="8.140625" bestFit="1" customWidth="1"/>
    <col min="6918" max="6918" width="10" bestFit="1" customWidth="1"/>
    <col min="6919" max="6919" width="12.5703125" bestFit="1" customWidth="1"/>
    <col min="6920" max="6920" width="8.140625" bestFit="1" customWidth="1"/>
    <col min="6921" max="6921" width="10" bestFit="1" customWidth="1"/>
    <col min="6922" max="6922" width="12.5703125" bestFit="1" customWidth="1"/>
    <col min="6923" max="6923" width="8.140625" bestFit="1" customWidth="1"/>
    <col min="6924" max="6924" width="10" bestFit="1" customWidth="1"/>
    <col min="6925" max="6925" width="12.5703125" bestFit="1" customWidth="1"/>
    <col min="6926" max="6926" width="8.140625" bestFit="1" customWidth="1"/>
    <col min="7169" max="7169" width="4.28515625" bestFit="1" customWidth="1"/>
    <col min="7170" max="7170" width="31.85546875" bestFit="1" customWidth="1"/>
    <col min="7171" max="7171" width="10" bestFit="1" customWidth="1"/>
    <col min="7172" max="7172" width="12.5703125" bestFit="1" customWidth="1"/>
    <col min="7173" max="7173" width="8.140625" bestFit="1" customWidth="1"/>
    <col min="7174" max="7174" width="10" bestFit="1" customWidth="1"/>
    <col min="7175" max="7175" width="12.5703125" bestFit="1" customWidth="1"/>
    <col min="7176" max="7176" width="8.140625" bestFit="1" customWidth="1"/>
    <col min="7177" max="7177" width="10" bestFit="1" customWidth="1"/>
    <col min="7178" max="7178" width="12.5703125" bestFit="1" customWidth="1"/>
    <col min="7179" max="7179" width="8.140625" bestFit="1" customWidth="1"/>
    <col min="7180" max="7180" width="10" bestFit="1" customWidth="1"/>
    <col min="7181" max="7181" width="12.5703125" bestFit="1" customWidth="1"/>
    <col min="7182" max="7182" width="8.140625" bestFit="1" customWidth="1"/>
    <col min="7425" max="7425" width="4.28515625" bestFit="1" customWidth="1"/>
    <col min="7426" max="7426" width="31.85546875" bestFit="1" customWidth="1"/>
    <col min="7427" max="7427" width="10" bestFit="1" customWidth="1"/>
    <col min="7428" max="7428" width="12.5703125" bestFit="1" customWidth="1"/>
    <col min="7429" max="7429" width="8.140625" bestFit="1" customWidth="1"/>
    <col min="7430" max="7430" width="10" bestFit="1" customWidth="1"/>
    <col min="7431" max="7431" width="12.5703125" bestFit="1" customWidth="1"/>
    <col min="7432" max="7432" width="8.140625" bestFit="1" customWidth="1"/>
    <col min="7433" max="7433" width="10" bestFit="1" customWidth="1"/>
    <col min="7434" max="7434" width="12.5703125" bestFit="1" customWidth="1"/>
    <col min="7435" max="7435" width="8.140625" bestFit="1" customWidth="1"/>
    <col min="7436" max="7436" width="10" bestFit="1" customWidth="1"/>
    <col min="7437" max="7437" width="12.5703125" bestFit="1" customWidth="1"/>
    <col min="7438" max="7438" width="8.140625" bestFit="1" customWidth="1"/>
    <col min="7681" max="7681" width="4.28515625" bestFit="1" customWidth="1"/>
    <col min="7682" max="7682" width="31.85546875" bestFit="1" customWidth="1"/>
    <col min="7683" max="7683" width="10" bestFit="1" customWidth="1"/>
    <col min="7684" max="7684" width="12.5703125" bestFit="1" customWidth="1"/>
    <col min="7685" max="7685" width="8.140625" bestFit="1" customWidth="1"/>
    <col min="7686" max="7686" width="10" bestFit="1" customWidth="1"/>
    <col min="7687" max="7687" width="12.5703125" bestFit="1" customWidth="1"/>
    <col min="7688" max="7688" width="8.140625" bestFit="1" customWidth="1"/>
    <col min="7689" max="7689" width="10" bestFit="1" customWidth="1"/>
    <col min="7690" max="7690" width="12.5703125" bestFit="1" customWidth="1"/>
    <col min="7691" max="7691" width="8.140625" bestFit="1" customWidth="1"/>
    <col min="7692" max="7692" width="10" bestFit="1" customWidth="1"/>
    <col min="7693" max="7693" width="12.5703125" bestFit="1" customWidth="1"/>
    <col min="7694" max="7694" width="8.140625" bestFit="1" customWidth="1"/>
    <col min="7937" max="7937" width="4.28515625" bestFit="1" customWidth="1"/>
    <col min="7938" max="7938" width="31.85546875" bestFit="1" customWidth="1"/>
    <col min="7939" max="7939" width="10" bestFit="1" customWidth="1"/>
    <col min="7940" max="7940" width="12.5703125" bestFit="1" customWidth="1"/>
    <col min="7941" max="7941" width="8.140625" bestFit="1" customWidth="1"/>
    <col min="7942" max="7942" width="10" bestFit="1" customWidth="1"/>
    <col min="7943" max="7943" width="12.5703125" bestFit="1" customWidth="1"/>
    <col min="7944" max="7944" width="8.140625" bestFit="1" customWidth="1"/>
    <col min="7945" max="7945" width="10" bestFit="1" customWidth="1"/>
    <col min="7946" max="7946" width="12.5703125" bestFit="1" customWidth="1"/>
    <col min="7947" max="7947" width="8.140625" bestFit="1" customWidth="1"/>
    <col min="7948" max="7948" width="10" bestFit="1" customWidth="1"/>
    <col min="7949" max="7949" width="12.5703125" bestFit="1" customWidth="1"/>
    <col min="7950" max="7950" width="8.140625" bestFit="1" customWidth="1"/>
    <col min="8193" max="8193" width="4.28515625" bestFit="1" customWidth="1"/>
    <col min="8194" max="8194" width="31.85546875" bestFit="1" customWidth="1"/>
    <col min="8195" max="8195" width="10" bestFit="1" customWidth="1"/>
    <col min="8196" max="8196" width="12.5703125" bestFit="1" customWidth="1"/>
    <col min="8197" max="8197" width="8.140625" bestFit="1" customWidth="1"/>
    <col min="8198" max="8198" width="10" bestFit="1" customWidth="1"/>
    <col min="8199" max="8199" width="12.5703125" bestFit="1" customWidth="1"/>
    <col min="8200" max="8200" width="8.140625" bestFit="1" customWidth="1"/>
    <col min="8201" max="8201" width="10" bestFit="1" customWidth="1"/>
    <col min="8202" max="8202" width="12.5703125" bestFit="1" customWidth="1"/>
    <col min="8203" max="8203" width="8.140625" bestFit="1" customWidth="1"/>
    <col min="8204" max="8204" width="10" bestFit="1" customWidth="1"/>
    <col min="8205" max="8205" width="12.5703125" bestFit="1" customWidth="1"/>
    <col min="8206" max="8206" width="8.140625" bestFit="1" customWidth="1"/>
    <col min="8449" max="8449" width="4.28515625" bestFit="1" customWidth="1"/>
    <col min="8450" max="8450" width="31.85546875" bestFit="1" customWidth="1"/>
    <col min="8451" max="8451" width="10" bestFit="1" customWidth="1"/>
    <col min="8452" max="8452" width="12.5703125" bestFit="1" customWidth="1"/>
    <col min="8453" max="8453" width="8.140625" bestFit="1" customWidth="1"/>
    <col min="8454" max="8454" width="10" bestFit="1" customWidth="1"/>
    <col min="8455" max="8455" width="12.5703125" bestFit="1" customWidth="1"/>
    <col min="8456" max="8456" width="8.140625" bestFit="1" customWidth="1"/>
    <col min="8457" max="8457" width="10" bestFit="1" customWidth="1"/>
    <col min="8458" max="8458" width="12.5703125" bestFit="1" customWidth="1"/>
    <col min="8459" max="8459" width="8.140625" bestFit="1" customWidth="1"/>
    <col min="8460" max="8460" width="10" bestFit="1" customWidth="1"/>
    <col min="8461" max="8461" width="12.5703125" bestFit="1" customWidth="1"/>
    <col min="8462" max="8462" width="8.140625" bestFit="1" customWidth="1"/>
    <col min="8705" max="8705" width="4.28515625" bestFit="1" customWidth="1"/>
    <col min="8706" max="8706" width="31.85546875" bestFit="1" customWidth="1"/>
    <col min="8707" max="8707" width="10" bestFit="1" customWidth="1"/>
    <col min="8708" max="8708" width="12.5703125" bestFit="1" customWidth="1"/>
    <col min="8709" max="8709" width="8.140625" bestFit="1" customWidth="1"/>
    <col min="8710" max="8710" width="10" bestFit="1" customWidth="1"/>
    <col min="8711" max="8711" width="12.5703125" bestFit="1" customWidth="1"/>
    <col min="8712" max="8712" width="8.140625" bestFit="1" customWidth="1"/>
    <col min="8713" max="8713" width="10" bestFit="1" customWidth="1"/>
    <col min="8714" max="8714" width="12.5703125" bestFit="1" customWidth="1"/>
    <col min="8715" max="8715" width="8.140625" bestFit="1" customWidth="1"/>
    <col min="8716" max="8716" width="10" bestFit="1" customWidth="1"/>
    <col min="8717" max="8717" width="12.5703125" bestFit="1" customWidth="1"/>
    <col min="8718" max="8718" width="8.140625" bestFit="1" customWidth="1"/>
    <col min="8961" max="8961" width="4.28515625" bestFit="1" customWidth="1"/>
    <col min="8962" max="8962" width="31.85546875" bestFit="1" customWidth="1"/>
    <col min="8963" max="8963" width="10" bestFit="1" customWidth="1"/>
    <col min="8964" max="8964" width="12.5703125" bestFit="1" customWidth="1"/>
    <col min="8965" max="8965" width="8.140625" bestFit="1" customWidth="1"/>
    <col min="8966" max="8966" width="10" bestFit="1" customWidth="1"/>
    <col min="8967" max="8967" width="12.5703125" bestFit="1" customWidth="1"/>
    <col min="8968" max="8968" width="8.140625" bestFit="1" customWidth="1"/>
    <col min="8969" max="8969" width="10" bestFit="1" customWidth="1"/>
    <col min="8970" max="8970" width="12.5703125" bestFit="1" customWidth="1"/>
    <col min="8971" max="8971" width="8.140625" bestFit="1" customWidth="1"/>
    <col min="8972" max="8972" width="10" bestFit="1" customWidth="1"/>
    <col min="8973" max="8973" width="12.5703125" bestFit="1" customWidth="1"/>
    <col min="8974" max="8974" width="8.140625" bestFit="1" customWidth="1"/>
    <col min="9217" max="9217" width="4.28515625" bestFit="1" customWidth="1"/>
    <col min="9218" max="9218" width="31.85546875" bestFit="1" customWidth="1"/>
    <col min="9219" max="9219" width="10" bestFit="1" customWidth="1"/>
    <col min="9220" max="9220" width="12.5703125" bestFit="1" customWidth="1"/>
    <col min="9221" max="9221" width="8.140625" bestFit="1" customWidth="1"/>
    <col min="9222" max="9222" width="10" bestFit="1" customWidth="1"/>
    <col min="9223" max="9223" width="12.5703125" bestFit="1" customWidth="1"/>
    <col min="9224" max="9224" width="8.140625" bestFit="1" customWidth="1"/>
    <col min="9225" max="9225" width="10" bestFit="1" customWidth="1"/>
    <col min="9226" max="9226" width="12.5703125" bestFit="1" customWidth="1"/>
    <col min="9227" max="9227" width="8.140625" bestFit="1" customWidth="1"/>
    <col min="9228" max="9228" width="10" bestFit="1" customWidth="1"/>
    <col min="9229" max="9229" width="12.5703125" bestFit="1" customWidth="1"/>
    <col min="9230" max="9230" width="8.140625" bestFit="1" customWidth="1"/>
    <col min="9473" max="9473" width="4.28515625" bestFit="1" customWidth="1"/>
    <col min="9474" max="9474" width="31.85546875" bestFit="1" customWidth="1"/>
    <col min="9475" max="9475" width="10" bestFit="1" customWidth="1"/>
    <col min="9476" max="9476" width="12.5703125" bestFit="1" customWidth="1"/>
    <col min="9477" max="9477" width="8.140625" bestFit="1" customWidth="1"/>
    <col min="9478" max="9478" width="10" bestFit="1" customWidth="1"/>
    <col min="9479" max="9479" width="12.5703125" bestFit="1" customWidth="1"/>
    <col min="9480" max="9480" width="8.140625" bestFit="1" customWidth="1"/>
    <col min="9481" max="9481" width="10" bestFit="1" customWidth="1"/>
    <col min="9482" max="9482" width="12.5703125" bestFit="1" customWidth="1"/>
    <col min="9483" max="9483" width="8.140625" bestFit="1" customWidth="1"/>
    <col min="9484" max="9484" width="10" bestFit="1" customWidth="1"/>
    <col min="9485" max="9485" width="12.5703125" bestFit="1" customWidth="1"/>
    <col min="9486" max="9486" width="8.140625" bestFit="1" customWidth="1"/>
    <col min="9729" max="9729" width="4.28515625" bestFit="1" customWidth="1"/>
    <col min="9730" max="9730" width="31.85546875" bestFit="1" customWidth="1"/>
    <col min="9731" max="9731" width="10" bestFit="1" customWidth="1"/>
    <col min="9732" max="9732" width="12.5703125" bestFit="1" customWidth="1"/>
    <col min="9733" max="9733" width="8.140625" bestFit="1" customWidth="1"/>
    <col min="9734" max="9734" width="10" bestFit="1" customWidth="1"/>
    <col min="9735" max="9735" width="12.5703125" bestFit="1" customWidth="1"/>
    <col min="9736" max="9736" width="8.140625" bestFit="1" customWidth="1"/>
    <col min="9737" max="9737" width="10" bestFit="1" customWidth="1"/>
    <col min="9738" max="9738" width="12.5703125" bestFit="1" customWidth="1"/>
    <col min="9739" max="9739" width="8.140625" bestFit="1" customWidth="1"/>
    <col min="9740" max="9740" width="10" bestFit="1" customWidth="1"/>
    <col min="9741" max="9741" width="12.5703125" bestFit="1" customWidth="1"/>
    <col min="9742" max="9742" width="8.140625" bestFit="1" customWidth="1"/>
    <col min="9985" max="9985" width="4.28515625" bestFit="1" customWidth="1"/>
    <col min="9986" max="9986" width="31.85546875" bestFit="1" customWidth="1"/>
    <col min="9987" max="9987" width="10" bestFit="1" customWidth="1"/>
    <col min="9988" max="9988" width="12.5703125" bestFit="1" customWidth="1"/>
    <col min="9989" max="9989" width="8.140625" bestFit="1" customWidth="1"/>
    <col min="9990" max="9990" width="10" bestFit="1" customWidth="1"/>
    <col min="9991" max="9991" width="12.5703125" bestFit="1" customWidth="1"/>
    <col min="9992" max="9992" width="8.140625" bestFit="1" customWidth="1"/>
    <col min="9993" max="9993" width="10" bestFit="1" customWidth="1"/>
    <col min="9994" max="9994" width="12.5703125" bestFit="1" customWidth="1"/>
    <col min="9995" max="9995" width="8.140625" bestFit="1" customWidth="1"/>
    <col min="9996" max="9996" width="10" bestFit="1" customWidth="1"/>
    <col min="9997" max="9997" width="12.5703125" bestFit="1" customWidth="1"/>
    <col min="9998" max="9998" width="8.140625" bestFit="1" customWidth="1"/>
    <col min="10241" max="10241" width="4.28515625" bestFit="1" customWidth="1"/>
    <col min="10242" max="10242" width="31.85546875" bestFit="1" customWidth="1"/>
    <col min="10243" max="10243" width="10" bestFit="1" customWidth="1"/>
    <col min="10244" max="10244" width="12.5703125" bestFit="1" customWidth="1"/>
    <col min="10245" max="10245" width="8.140625" bestFit="1" customWidth="1"/>
    <col min="10246" max="10246" width="10" bestFit="1" customWidth="1"/>
    <col min="10247" max="10247" width="12.5703125" bestFit="1" customWidth="1"/>
    <col min="10248" max="10248" width="8.140625" bestFit="1" customWidth="1"/>
    <col min="10249" max="10249" width="10" bestFit="1" customWidth="1"/>
    <col min="10250" max="10250" width="12.5703125" bestFit="1" customWidth="1"/>
    <col min="10251" max="10251" width="8.140625" bestFit="1" customWidth="1"/>
    <col min="10252" max="10252" width="10" bestFit="1" customWidth="1"/>
    <col min="10253" max="10253" width="12.5703125" bestFit="1" customWidth="1"/>
    <col min="10254" max="10254" width="8.140625" bestFit="1" customWidth="1"/>
    <col min="10497" max="10497" width="4.28515625" bestFit="1" customWidth="1"/>
    <col min="10498" max="10498" width="31.85546875" bestFit="1" customWidth="1"/>
    <col min="10499" max="10499" width="10" bestFit="1" customWidth="1"/>
    <col min="10500" max="10500" width="12.5703125" bestFit="1" customWidth="1"/>
    <col min="10501" max="10501" width="8.140625" bestFit="1" customWidth="1"/>
    <col min="10502" max="10502" width="10" bestFit="1" customWidth="1"/>
    <col min="10503" max="10503" width="12.5703125" bestFit="1" customWidth="1"/>
    <col min="10504" max="10504" width="8.140625" bestFit="1" customWidth="1"/>
    <col min="10505" max="10505" width="10" bestFit="1" customWidth="1"/>
    <col min="10506" max="10506" width="12.5703125" bestFit="1" customWidth="1"/>
    <col min="10507" max="10507" width="8.140625" bestFit="1" customWidth="1"/>
    <col min="10508" max="10508" width="10" bestFit="1" customWidth="1"/>
    <col min="10509" max="10509" width="12.5703125" bestFit="1" customWidth="1"/>
    <col min="10510" max="10510" width="8.140625" bestFit="1" customWidth="1"/>
    <col min="10753" max="10753" width="4.28515625" bestFit="1" customWidth="1"/>
    <col min="10754" max="10754" width="31.85546875" bestFit="1" customWidth="1"/>
    <col min="10755" max="10755" width="10" bestFit="1" customWidth="1"/>
    <col min="10756" max="10756" width="12.5703125" bestFit="1" customWidth="1"/>
    <col min="10757" max="10757" width="8.140625" bestFit="1" customWidth="1"/>
    <col min="10758" max="10758" width="10" bestFit="1" customWidth="1"/>
    <col min="10759" max="10759" width="12.5703125" bestFit="1" customWidth="1"/>
    <col min="10760" max="10760" width="8.140625" bestFit="1" customWidth="1"/>
    <col min="10761" max="10761" width="10" bestFit="1" customWidth="1"/>
    <col min="10762" max="10762" width="12.5703125" bestFit="1" customWidth="1"/>
    <col min="10763" max="10763" width="8.140625" bestFit="1" customWidth="1"/>
    <col min="10764" max="10764" width="10" bestFit="1" customWidth="1"/>
    <col min="10765" max="10765" width="12.5703125" bestFit="1" customWidth="1"/>
    <col min="10766" max="10766" width="8.140625" bestFit="1" customWidth="1"/>
    <col min="11009" max="11009" width="4.28515625" bestFit="1" customWidth="1"/>
    <col min="11010" max="11010" width="31.85546875" bestFit="1" customWidth="1"/>
    <col min="11011" max="11011" width="10" bestFit="1" customWidth="1"/>
    <col min="11012" max="11012" width="12.5703125" bestFit="1" customWidth="1"/>
    <col min="11013" max="11013" width="8.140625" bestFit="1" customWidth="1"/>
    <col min="11014" max="11014" width="10" bestFit="1" customWidth="1"/>
    <col min="11015" max="11015" width="12.5703125" bestFit="1" customWidth="1"/>
    <col min="11016" max="11016" width="8.140625" bestFit="1" customWidth="1"/>
    <col min="11017" max="11017" width="10" bestFit="1" customWidth="1"/>
    <col min="11018" max="11018" width="12.5703125" bestFit="1" customWidth="1"/>
    <col min="11019" max="11019" width="8.140625" bestFit="1" customWidth="1"/>
    <col min="11020" max="11020" width="10" bestFit="1" customWidth="1"/>
    <col min="11021" max="11021" width="12.5703125" bestFit="1" customWidth="1"/>
    <col min="11022" max="11022" width="8.140625" bestFit="1" customWidth="1"/>
    <col min="11265" max="11265" width="4.28515625" bestFit="1" customWidth="1"/>
    <col min="11266" max="11266" width="31.85546875" bestFit="1" customWidth="1"/>
    <col min="11267" max="11267" width="10" bestFit="1" customWidth="1"/>
    <col min="11268" max="11268" width="12.5703125" bestFit="1" customWidth="1"/>
    <col min="11269" max="11269" width="8.140625" bestFit="1" customWidth="1"/>
    <col min="11270" max="11270" width="10" bestFit="1" customWidth="1"/>
    <col min="11271" max="11271" width="12.5703125" bestFit="1" customWidth="1"/>
    <col min="11272" max="11272" width="8.140625" bestFit="1" customWidth="1"/>
    <col min="11273" max="11273" width="10" bestFit="1" customWidth="1"/>
    <col min="11274" max="11274" width="12.5703125" bestFit="1" customWidth="1"/>
    <col min="11275" max="11275" width="8.140625" bestFit="1" customWidth="1"/>
    <col min="11276" max="11276" width="10" bestFit="1" customWidth="1"/>
    <col min="11277" max="11277" width="12.5703125" bestFit="1" customWidth="1"/>
    <col min="11278" max="11278" width="8.140625" bestFit="1" customWidth="1"/>
    <col min="11521" max="11521" width="4.28515625" bestFit="1" customWidth="1"/>
    <col min="11522" max="11522" width="31.85546875" bestFit="1" customWidth="1"/>
    <col min="11523" max="11523" width="10" bestFit="1" customWidth="1"/>
    <col min="11524" max="11524" width="12.5703125" bestFit="1" customWidth="1"/>
    <col min="11525" max="11525" width="8.140625" bestFit="1" customWidth="1"/>
    <col min="11526" max="11526" width="10" bestFit="1" customWidth="1"/>
    <col min="11527" max="11527" width="12.5703125" bestFit="1" customWidth="1"/>
    <col min="11528" max="11528" width="8.140625" bestFit="1" customWidth="1"/>
    <col min="11529" max="11529" width="10" bestFit="1" customWidth="1"/>
    <col min="11530" max="11530" width="12.5703125" bestFit="1" customWidth="1"/>
    <col min="11531" max="11531" width="8.140625" bestFit="1" customWidth="1"/>
    <col min="11532" max="11532" width="10" bestFit="1" customWidth="1"/>
    <col min="11533" max="11533" width="12.5703125" bestFit="1" customWidth="1"/>
    <col min="11534" max="11534" width="8.140625" bestFit="1" customWidth="1"/>
    <col min="11777" max="11777" width="4.28515625" bestFit="1" customWidth="1"/>
    <col min="11778" max="11778" width="31.85546875" bestFit="1" customWidth="1"/>
    <col min="11779" max="11779" width="10" bestFit="1" customWidth="1"/>
    <col min="11780" max="11780" width="12.5703125" bestFit="1" customWidth="1"/>
    <col min="11781" max="11781" width="8.140625" bestFit="1" customWidth="1"/>
    <col min="11782" max="11782" width="10" bestFit="1" customWidth="1"/>
    <col min="11783" max="11783" width="12.5703125" bestFit="1" customWidth="1"/>
    <col min="11784" max="11784" width="8.140625" bestFit="1" customWidth="1"/>
    <col min="11785" max="11785" width="10" bestFit="1" customWidth="1"/>
    <col min="11786" max="11786" width="12.5703125" bestFit="1" customWidth="1"/>
    <col min="11787" max="11787" width="8.140625" bestFit="1" customWidth="1"/>
    <col min="11788" max="11788" width="10" bestFit="1" customWidth="1"/>
    <col min="11789" max="11789" width="12.5703125" bestFit="1" customWidth="1"/>
    <col min="11790" max="11790" width="8.140625" bestFit="1" customWidth="1"/>
    <col min="12033" max="12033" width="4.28515625" bestFit="1" customWidth="1"/>
    <col min="12034" max="12034" width="31.85546875" bestFit="1" customWidth="1"/>
    <col min="12035" max="12035" width="10" bestFit="1" customWidth="1"/>
    <col min="12036" max="12036" width="12.5703125" bestFit="1" customWidth="1"/>
    <col min="12037" max="12037" width="8.140625" bestFit="1" customWidth="1"/>
    <col min="12038" max="12038" width="10" bestFit="1" customWidth="1"/>
    <col min="12039" max="12039" width="12.5703125" bestFit="1" customWidth="1"/>
    <col min="12040" max="12040" width="8.140625" bestFit="1" customWidth="1"/>
    <col min="12041" max="12041" width="10" bestFit="1" customWidth="1"/>
    <col min="12042" max="12042" width="12.5703125" bestFit="1" customWidth="1"/>
    <col min="12043" max="12043" width="8.140625" bestFit="1" customWidth="1"/>
    <col min="12044" max="12044" width="10" bestFit="1" customWidth="1"/>
    <col min="12045" max="12045" width="12.5703125" bestFit="1" customWidth="1"/>
    <col min="12046" max="12046" width="8.140625" bestFit="1" customWidth="1"/>
    <col min="12289" max="12289" width="4.28515625" bestFit="1" customWidth="1"/>
    <col min="12290" max="12290" width="31.85546875" bestFit="1" customWidth="1"/>
    <col min="12291" max="12291" width="10" bestFit="1" customWidth="1"/>
    <col min="12292" max="12292" width="12.5703125" bestFit="1" customWidth="1"/>
    <col min="12293" max="12293" width="8.140625" bestFit="1" customWidth="1"/>
    <col min="12294" max="12294" width="10" bestFit="1" customWidth="1"/>
    <col min="12295" max="12295" width="12.5703125" bestFit="1" customWidth="1"/>
    <col min="12296" max="12296" width="8.140625" bestFit="1" customWidth="1"/>
    <col min="12297" max="12297" width="10" bestFit="1" customWidth="1"/>
    <col min="12298" max="12298" width="12.5703125" bestFit="1" customWidth="1"/>
    <col min="12299" max="12299" width="8.140625" bestFit="1" customWidth="1"/>
    <col min="12300" max="12300" width="10" bestFit="1" customWidth="1"/>
    <col min="12301" max="12301" width="12.5703125" bestFit="1" customWidth="1"/>
    <col min="12302" max="12302" width="8.140625" bestFit="1" customWidth="1"/>
    <col min="12545" max="12545" width="4.28515625" bestFit="1" customWidth="1"/>
    <col min="12546" max="12546" width="31.85546875" bestFit="1" customWidth="1"/>
    <col min="12547" max="12547" width="10" bestFit="1" customWidth="1"/>
    <col min="12548" max="12548" width="12.5703125" bestFit="1" customWidth="1"/>
    <col min="12549" max="12549" width="8.140625" bestFit="1" customWidth="1"/>
    <col min="12550" max="12550" width="10" bestFit="1" customWidth="1"/>
    <col min="12551" max="12551" width="12.5703125" bestFit="1" customWidth="1"/>
    <col min="12552" max="12552" width="8.140625" bestFit="1" customWidth="1"/>
    <col min="12553" max="12553" width="10" bestFit="1" customWidth="1"/>
    <col min="12554" max="12554" width="12.5703125" bestFit="1" customWidth="1"/>
    <col min="12555" max="12555" width="8.140625" bestFit="1" customWidth="1"/>
    <col min="12556" max="12556" width="10" bestFit="1" customWidth="1"/>
    <col min="12557" max="12557" width="12.5703125" bestFit="1" customWidth="1"/>
    <col min="12558" max="12558" width="8.140625" bestFit="1" customWidth="1"/>
    <col min="12801" max="12801" width="4.28515625" bestFit="1" customWidth="1"/>
    <col min="12802" max="12802" width="31.85546875" bestFit="1" customWidth="1"/>
    <col min="12803" max="12803" width="10" bestFit="1" customWidth="1"/>
    <col min="12804" max="12804" width="12.5703125" bestFit="1" customWidth="1"/>
    <col min="12805" max="12805" width="8.140625" bestFit="1" customWidth="1"/>
    <col min="12806" max="12806" width="10" bestFit="1" customWidth="1"/>
    <col min="12807" max="12807" width="12.5703125" bestFit="1" customWidth="1"/>
    <col min="12808" max="12808" width="8.140625" bestFit="1" customWidth="1"/>
    <col min="12809" max="12809" width="10" bestFit="1" customWidth="1"/>
    <col min="12810" max="12810" width="12.5703125" bestFit="1" customWidth="1"/>
    <col min="12811" max="12811" width="8.140625" bestFit="1" customWidth="1"/>
    <col min="12812" max="12812" width="10" bestFit="1" customWidth="1"/>
    <col min="12813" max="12813" width="12.5703125" bestFit="1" customWidth="1"/>
    <col min="12814" max="12814" width="8.140625" bestFit="1" customWidth="1"/>
    <col min="13057" max="13057" width="4.28515625" bestFit="1" customWidth="1"/>
    <col min="13058" max="13058" width="31.85546875" bestFit="1" customWidth="1"/>
    <col min="13059" max="13059" width="10" bestFit="1" customWidth="1"/>
    <col min="13060" max="13060" width="12.5703125" bestFit="1" customWidth="1"/>
    <col min="13061" max="13061" width="8.140625" bestFit="1" customWidth="1"/>
    <col min="13062" max="13062" width="10" bestFit="1" customWidth="1"/>
    <col min="13063" max="13063" width="12.5703125" bestFit="1" customWidth="1"/>
    <col min="13064" max="13064" width="8.140625" bestFit="1" customWidth="1"/>
    <col min="13065" max="13065" width="10" bestFit="1" customWidth="1"/>
    <col min="13066" max="13066" width="12.5703125" bestFit="1" customWidth="1"/>
    <col min="13067" max="13067" width="8.140625" bestFit="1" customWidth="1"/>
    <col min="13068" max="13068" width="10" bestFit="1" customWidth="1"/>
    <col min="13069" max="13069" width="12.5703125" bestFit="1" customWidth="1"/>
    <col min="13070" max="13070" width="8.140625" bestFit="1" customWidth="1"/>
    <col min="13313" max="13313" width="4.28515625" bestFit="1" customWidth="1"/>
    <col min="13314" max="13314" width="31.85546875" bestFit="1" customWidth="1"/>
    <col min="13315" max="13315" width="10" bestFit="1" customWidth="1"/>
    <col min="13316" max="13316" width="12.5703125" bestFit="1" customWidth="1"/>
    <col min="13317" max="13317" width="8.140625" bestFit="1" customWidth="1"/>
    <col min="13318" max="13318" width="10" bestFit="1" customWidth="1"/>
    <col min="13319" max="13319" width="12.5703125" bestFit="1" customWidth="1"/>
    <col min="13320" max="13320" width="8.140625" bestFit="1" customWidth="1"/>
    <col min="13321" max="13321" width="10" bestFit="1" customWidth="1"/>
    <col min="13322" max="13322" width="12.5703125" bestFit="1" customWidth="1"/>
    <col min="13323" max="13323" width="8.140625" bestFit="1" customWidth="1"/>
    <col min="13324" max="13324" width="10" bestFit="1" customWidth="1"/>
    <col min="13325" max="13325" width="12.5703125" bestFit="1" customWidth="1"/>
    <col min="13326" max="13326" width="8.140625" bestFit="1" customWidth="1"/>
    <col min="13569" max="13569" width="4.28515625" bestFit="1" customWidth="1"/>
    <col min="13570" max="13570" width="31.85546875" bestFit="1" customWidth="1"/>
    <col min="13571" max="13571" width="10" bestFit="1" customWidth="1"/>
    <col min="13572" max="13572" width="12.5703125" bestFit="1" customWidth="1"/>
    <col min="13573" max="13573" width="8.140625" bestFit="1" customWidth="1"/>
    <col min="13574" max="13574" width="10" bestFit="1" customWidth="1"/>
    <col min="13575" max="13575" width="12.5703125" bestFit="1" customWidth="1"/>
    <col min="13576" max="13576" width="8.140625" bestFit="1" customWidth="1"/>
    <col min="13577" max="13577" width="10" bestFit="1" customWidth="1"/>
    <col min="13578" max="13578" width="12.5703125" bestFit="1" customWidth="1"/>
    <col min="13579" max="13579" width="8.140625" bestFit="1" customWidth="1"/>
    <col min="13580" max="13580" width="10" bestFit="1" customWidth="1"/>
    <col min="13581" max="13581" width="12.5703125" bestFit="1" customWidth="1"/>
    <col min="13582" max="13582" width="8.140625" bestFit="1" customWidth="1"/>
    <col min="13825" max="13825" width="4.28515625" bestFit="1" customWidth="1"/>
    <col min="13826" max="13826" width="31.85546875" bestFit="1" customWidth="1"/>
    <col min="13827" max="13827" width="10" bestFit="1" customWidth="1"/>
    <col min="13828" max="13828" width="12.5703125" bestFit="1" customWidth="1"/>
    <col min="13829" max="13829" width="8.140625" bestFit="1" customWidth="1"/>
    <col min="13830" max="13830" width="10" bestFit="1" customWidth="1"/>
    <col min="13831" max="13831" width="12.5703125" bestFit="1" customWidth="1"/>
    <col min="13832" max="13832" width="8.140625" bestFit="1" customWidth="1"/>
    <col min="13833" max="13833" width="10" bestFit="1" customWidth="1"/>
    <col min="13834" max="13834" width="12.5703125" bestFit="1" customWidth="1"/>
    <col min="13835" max="13835" width="8.140625" bestFit="1" customWidth="1"/>
    <col min="13836" max="13836" width="10" bestFit="1" customWidth="1"/>
    <col min="13837" max="13837" width="12.5703125" bestFit="1" customWidth="1"/>
    <col min="13838" max="13838" width="8.140625" bestFit="1" customWidth="1"/>
    <col min="14081" max="14081" width="4.28515625" bestFit="1" customWidth="1"/>
    <col min="14082" max="14082" width="31.85546875" bestFit="1" customWidth="1"/>
    <col min="14083" max="14083" width="10" bestFit="1" customWidth="1"/>
    <col min="14084" max="14084" width="12.5703125" bestFit="1" customWidth="1"/>
    <col min="14085" max="14085" width="8.140625" bestFit="1" customWidth="1"/>
    <col min="14086" max="14086" width="10" bestFit="1" customWidth="1"/>
    <col min="14087" max="14087" width="12.5703125" bestFit="1" customWidth="1"/>
    <col min="14088" max="14088" width="8.140625" bestFit="1" customWidth="1"/>
    <col min="14089" max="14089" width="10" bestFit="1" customWidth="1"/>
    <col min="14090" max="14090" width="12.5703125" bestFit="1" customWidth="1"/>
    <col min="14091" max="14091" width="8.140625" bestFit="1" customWidth="1"/>
    <col min="14092" max="14092" width="10" bestFit="1" customWidth="1"/>
    <col min="14093" max="14093" width="12.5703125" bestFit="1" customWidth="1"/>
    <col min="14094" max="14094" width="8.140625" bestFit="1" customWidth="1"/>
    <col min="14337" max="14337" width="4.28515625" bestFit="1" customWidth="1"/>
    <col min="14338" max="14338" width="31.85546875" bestFit="1" customWidth="1"/>
    <col min="14339" max="14339" width="10" bestFit="1" customWidth="1"/>
    <col min="14340" max="14340" width="12.5703125" bestFit="1" customWidth="1"/>
    <col min="14341" max="14341" width="8.140625" bestFit="1" customWidth="1"/>
    <col min="14342" max="14342" width="10" bestFit="1" customWidth="1"/>
    <col min="14343" max="14343" width="12.5703125" bestFit="1" customWidth="1"/>
    <col min="14344" max="14344" width="8.140625" bestFit="1" customWidth="1"/>
    <col min="14345" max="14345" width="10" bestFit="1" customWidth="1"/>
    <col min="14346" max="14346" width="12.5703125" bestFit="1" customWidth="1"/>
    <col min="14347" max="14347" width="8.140625" bestFit="1" customWidth="1"/>
    <col min="14348" max="14348" width="10" bestFit="1" customWidth="1"/>
    <col min="14349" max="14349" width="12.5703125" bestFit="1" customWidth="1"/>
    <col min="14350" max="14350" width="8.140625" bestFit="1" customWidth="1"/>
    <col min="14593" max="14593" width="4.28515625" bestFit="1" customWidth="1"/>
    <col min="14594" max="14594" width="31.85546875" bestFit="1" customWidth="1"/>
    <col min="14595" max="14595" width="10" bestFit="1" customWidth="1"/>
    <col min="14596" max="14596" width="12.5703125" bestFit="1" customWidth="1"/>
    <col min="14597" max="14597" width="8.140625" bestFit="1" customWidth="1"/>
    <col min="14598" max="14598" width="10" bestFit="1" customWidth="1"/>
    <col min="14599" max="14599" width="12.5703125" bestFit="1" customWidth="1"/>
    <col min="14600" max="14600" width="8.140625" bestFit="1" customWidth="1"/>
    <col min="14601" max="14601" width="10" bestFit="1" customWidth="1"/>
    <col min="14602" max="14602" width="12.5703125" bestFit="1" customWidth="1"/>
    <col min="14603" max="14603" width="8.140625" bestFit="1" customWidth="1"/>
    <col min="14604" max="14604" width="10" bestFit="1" customWidth="1"/>
    <col min="14605" max="14605" width="12.5703125" bestFit="1" customWidth="1"/>
    <col min="14606" max="14606" width="8.140625" bestFit="1" customWidth="1"/>
    <col min="14849" max="14849" width="4.28515625" bestFit="1" customWidth="1"/>
    <col min="14850" max="14850" width="31.85546875" bestFit="1" customWidth="1"/>
    <col min="14851" max="14851" width="10" bestFit="1" customWidth="1"/>
    <col min="14852" max="14852" width="12.5703125" bestFit="1" customWidth="1"/>
    <col min="14853" max="14853" width="8.140625" bestFit="1" customWidth="1"/>
    <col min="14854" max="14854" width="10" bestFit="1" customWidth="1"/>
    <col min="14855" max="14855" width="12.5703125" bestFit="1" customWidth="1"/>
    <col min="14856" max="14856" width="8.140625" bestFit="1" customWidth="1"/>
    <col min="14857" max="14857" width="10" bestFit="1" customWidth="1"/>
    <col min="14858" max="14858" width="12.5703125" bestFit="1" customWidth="1"/>
    <col min="14859" max="14859" width="8.140625" bestFit="1" customWidth="1"/>
    <col min="14860" max="14860" width="10" bestFit="1" customWidth="1"/>
    <col min="14861" max="14861" width="12.5703125" bestFit="1" customWidth="1"/>
    <col min="14862" max="14862" width="8.140625" bestFit="1" customWidth="1"/>
    <col min="15105" max="15105" width="4.28515625" bestFit="1" customWidth="1"/>
    <col min="15106" max="15106" width="31.85546875" bestFit="1" customWidth="1"/>
    <col min="15107" max="15107" width="10" bestFit="1" customWidth="1"/>
    <col min="15108" max="15108" width="12.5703125" bestFit="1" customWidth="1"/>
    <col min="15109" max="15109" width="8.140625" bestFit="1" customWidth="1"/>
    <col min="15110" max="15110" width="10" bestFit="1" customWidth="1"/>
    <col min="15111" max="15111" width="12.5703125" bestFit="1" customWidth="1"/>
    <col min="15112" max="15112" width="8.140625" bestFit="1" customWidth="1"/>
    <col min="15113" max="15113" width="10" bestFit="1" customWidth="1"/>
    <col min="15114" max="15114" width="12.5703125" bestFit="1" customWidth="1"/>
    <col min="15115" max="15115" width="8.140625" bestFit="1" customWidth="1"/>
    <col min="15116" max="15116" width="10" bestFit="1" customWidth="1"/>
    <col min="15117" max="15117" width="12.5703125" bestFit="1" customWidth="1"/>
    <col min="15118" max="15118" width="8.140625" bestFit="1" customWidth="1"/>
    <col min="15361" max="15361" width="4.28515625" bestFit="1" customWidth="1"/>
    <col min="15362" max="15362" width="31.85546875" bestFit="1" customWidth="1"/>
    <col min="15363" max="15363" width="10" bestFit="1" customWidth="1"/>
    <col min="15364" max="15364" width="12.5703125" bestFit="1" customWidth="1"/>
    <col min="15365" max="15365" width="8.140625" bestFit="1" customWidth="1"/>
    <col min="15366" max="15366" width="10" bestFit="1" customWidth="1"/>
    <col min="15367" max="15367" width="12.5703125" bestFit="1" customWidth="1"/>
    <col min="15368" max="15368" width="8.140625" bestFit="1" customWidth="1"/>
    <col min="15369" max="15369" width="10" bestFit="1" customWidth="1"/>
    <col min="15370" max="15370" width="12.5703125" bestFit="1" customWidth="1"/>
    <col min="15371" max="15371" width="8.140625" bestFit="1" customWidth="1"/>
    <col min="15372" max="15372" width="10" bestFit="1" customWidth="1"/>
    <col min="15373" max="15373" width="12.5703125" bestFit="1" customWidth="1"/>
    <col min="15374" max="15374" width="8.140625" bestFit="1" customWidth="1"/>
    <col min="15617" max="15617" width="4.28515625" bestFit="1" customWidth="1"/>
    <col min="15618" max="15618" width="31.85546875" bestFit="1" customWidth="1"/>
    <col min="15619" max="15619" width="10" bestFit="1" customWidth="1"/>
    <col min="15620" max="15620" width="12.5703125" bestFit="1" customWidth="1"/>
    <col min="15621" max="15621" width="8.140625" bestFit="1" customWidth="1"/>
    <col min="15622" max="15622" width="10" bestFit="1" customWidth="1"/>
    <col min="15623" max="15623" width="12.5703125" bestFit="1" customWidth="1"/>
    <col min="15624" max="15624" width="8.140625" bestFit="1" customWidth="1"/>
    <col min="15625" max="15625" width="10" bestFit="1" customWidth="1"/>
    <col min="15626" max="15626" width="12.5703125" bestFit="1" customWidth="1"/>
    <col min="15627" max="15627" width="8.140625" bestFit="1" customWidth="1"/>
    <col min="15628" max="15628" width="10" bestFit="1" customWidth="1"/>
    <col min="15629" max="15629" width="12.5703125" bestFit="1" customWidth="1"/>
    <col min="15630" max="15630" width="8.140625" bestFit="1" customWidth="1"/>
    <col min="15873" max="15873" width="4.28515625" bestFit="1" customWidth="1"/>
    <col min="15874" max="15874" width="31.85546875" bestFit="1" customWidth="1"/>
    <col min="15875" max="15875" width="10" bestFit="1" customWidth="1"/>
    <col min="15876" max="15876" width="12.5703125" bestFit="1" customWidth="1"/>
    <col min="15877" max="15877" width="8.140625" bestFit="1" customWidth="1"/>
    <col min="15878" max="15878" width="10" bestFit="1" customWidth="1"/>
    <col min="15879" max="15879" width="12.5703125" bestFit="1" customWidth="1"/>
    <col min="15880" max="15880" width="8.140625" bestFit="1" customWidth="1"/>
    <col min="15881" max="15881" width="10" bestFit="1" customWidth="1"/>
    <col min="15882" max="15882" width="12.5703125" bestFit="1" customWidth="1"/>
    <col min="15883" max="15883" width="8.140625" bestFit="1" customWidth="1"/>
    <col min="15884" max="15884" width="10" bestFit="1" customWidth="1"/>
    <col min="15885" max="15885" width="12.5703125" bestFit="1" customWidth="1"/>
    <col min="15886" max="15886" width="8.140625" bestFit="1" customWidth="1"/>
    <col min="16129" max="16129" width="4.28515625" bestFit="1" customWidth="1"/>
    <col min="16130" max="16130" width="31.85546875" bestFit="1" customWidth="1"/>
    <col min="16131" max="16131" width="10" bestFit="1" customWidth="1"/>
    <col min="16132" max="16132" width="12.5703125" bestFit="1" customWidth="1"/>
    <col min="16133" max="16133" width="8.140625" bestFit="1" customWidth="1"/>
    <col min="16134" max="16134" width="10" bestFit="1" customWidth="1"/>
    <col min="16135" max="16135" width="12.5703125" bestFit="1" customWidth="1"/>
    <col min="16136" max="16136" width="8.140625" bestFit="1" customWidth="1"/>
    <col min="16137" max="16137" width="10" bestFit="1" customWidth="1"/>
    <col min="16138" max="16138" width="12.5703125" bestFit="1" customWidth="1"/>
    <col min="16139" max="16139" width="8.140625" bestFit="1" customWidth="1"/>
    <col min="16140" max="16140" width="10" bestFit="1" customWidth="1"/>
    <col min="16141" max="16141" width="12.5703125" bestFit="1" customWidth="1"/>
    <col min="16142" max="16142" width="8.140625" bestFit="1" customWidth="1"/>
  </cols>
  <sheetData>
    <row r="1" spans="1:15" ht="18">
      <c r="A1" s="167" t="s">
        <v>103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</row>
    <row r="2" spans="1:15" ht="18">
      <c r="A2" s="167" t="s">
        <v>187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</row>
    <row r="4" spans="1:15">
      <c r="A4" s="268" t="s">
        <v>9</v>
      </c>
      <c r="B4" s="268" t="s">
        <v>0</v>
      </c>
      <c r="C4" s="269" t="s">
        <v>21</v>
      </c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6" t="s">
        <v>8</v>
      </c>
    </row>
    <row r="5" spans="1:15">
      <c r="A5" s="268"/>
      <c r="B5" s="268"/>
      <c r="C5" s="269" t="s">
        <v>22</v>
      </c>
      <c r="D5" s="269"/>
      <c r="E5" s="269"/>
      <c r="F5" s="269" t="s">
        <v>23</v>
      </c>
      <c r="G5" s="269"/>
      <c r="H5" s="269"/>
      <c r="I5" s="269" t="s">
        <v>24</v>
      </c>
      <c r="J5" s="269"/>
      <c r="K5" s="269"/>
      <c r="L5" s="269" t="s">
        <v>25</v>
      </c>
      <c r="M5" s="269"/>
      <c r="N5" s="269"/>
      <c r="O5" s="266"/>
    </row>
    <row r="6" spans="1:15">
      <c r="A6" s="268"/>
      <c r="B6" s="268"/>
      <c r="C6" s="65" t="s">
        <v>26</v>
      </c>
      <c r="D6" s="3" t="s">
        <v>27</v>
      </c>
      <c r="E6" s="3" t="s">
        <v>28</v>
      </c>
      <c r="F6" s="3" t="s">
        <v>26</v>
      </c>
      <c r="G6" s="3" t="s">
        <v>27</v>
      </c>
      <c r="H6" s="3" t="s">
        <v>28</v>
      </c>
      <c r="I6" s="3" t="s">
        <v>26</v>
      </c>
      <c r="J6" s="3" t="s">
        <v>27</v>
      </c>
      <c r="K6" s="3" t="s">
        <v>28</v>
      </c>
      <c r="L6" s="3" t="s">
        <v>26</v>
      </c>
      <c r="M6" s="3" t="s">
        <v>27</v>
      </c>
      <c r="N6" s="3" t="s">
        <v>28</v>
      </c>
      <c r="O6" s="266"/>
    </row>
    <row r="7" spans="1:15">
      <c r="A7" s="4">
        <v>1</v>
      </c>
      <c r="B7" s="5" t="s">
        <v>1</v>
      </c>
      <c r="C7" s="44">
        <v>14214</v>
      </c>
      <c r="D7" s="44">
        <v>11578</v>
      </c>
      <c r="E7" s="6">
        <f>SUM(C7:D7)</f>
        <v>25792</v>
      </c>
      <c r="F7" s="44">
        <v>11599</v>
      </c>
      <c r="G7" s="44">
        <v>11679</v>
      </c>
      <c r="H7" s="6">
        <f>SUM(F7:G7)</f>
        <v>23278</v>
      </c>
      <c r="I7" s="44">
        <v>155</v>
      </c>
      <c r="J7" s="44">
        <v>422</v>
      </c>
      <c r="K7" s="6">
        <f>SUM(I7:J7)</f>
        <v>577</v>
      </c>
      <c r="L7" s="44">
        <v>209</v>
      </c>
      <c r="M7" s="44">
        <v>1273</v>
      </c>
      <c r="N7" s="6">
        <f>SUM(L7:M7)</f>
        <v>1482</v>
      </c>
      <c r="O7" s="117">
        <f>E7+H7+K7+N7</f>
        <v>51129</v>
      </c>
    </row>
    <row r="8" spans="1:15">
      <c r="A8" s="4">
        <v>2</v>
      </c>
      <c r="B8" s="5" t="s">
        <v>2</v>
      </c>
      <c r="C8" s="44">
        <v>8921</v>
      </c>
      <c r="D8" s="44">
        <v>7441</v>
      </c>
      <c r="E8" s="6">
        <f t="shared" ref="E8:E14" si="0">SUM(C8:D8)</f>
        <v>16362</v>
      </c>
      <c r="F8" s="44">
        <v>7515</v>
      </c>
      <c r="G8" s="44">
        <v>7588</v>
      </c>
      <c r="H8" s="6">
        <f t="shared" ref="H8:H14" si="1">SUM(F8:G8)</f>
        <v>15103</v>
      </c>
      <c r="I8" s="44">
        <v>170</v>
      </c>
      <c r="J8" s="44">
        <v>435</v>
      </c>
      <c r="K8" s="6">
        <f t="shared" ref="K8:K14" si="2">SUM(I8:J8)</f>
        <v>605</v>
      </c>
      <c r="L8" s="44">
        <v>206</v>
      </c>
      <c r="M8" s="44">
        <v>1515</v>
      </c>
      <c r="N8" s="6">
        <f t="shared" ref="N8:N14" si="3">SUM(L8:M8)</f>
        <v>1721</v>
      </c>
      <c r="O8" s="117">
        <f t="shared" ref="O8:O14" si="4">E8+H8+K8+N8</f>
        <v>33791</v>
      </c>
    </row>
    <row r="9" spans="1:15">
      <c r="A9" s="4">
        <v>3</v>
      </c>
      <c r="B9" s="5" t="s">
        <v>3</v>
      </c>
      <c r="C9" s="44">
        <v>8152</v>
      </c>
      <c r="D9" s="44">
        <v>6496</v>
      </c>
      <c r="E9" s="6">
        <f t="shared" si="0"/>
        <v>14648</v>
      </c>
      <c r="F9" s="44">
        <v>6569</v>
      </c>
      <c r="G9" s="44">
        <v>6678</v>
      </c>
      <c r="H9" s="6">
        <f t="shared" si="1"/>
        <v>13247</v>
      </c>
      <c r="I9" s="44">
        <v>98</v>
      </c>
      <c r="J9" s="44">
        <v>277</v>
      </c>
      <c r="K9" s="6">
        <f t="shared" si="2"/>
        <v>375</v>
      </c>
      <c r="L9" s="44">
        <v>161</v>
      </c>
      <c r="M9" s="44">
        <v>976</v>
      </c>
      <c r="N9" s="6">
        <f t="shared" si="3"/>
        <v>1137</v>
      </c>
      <c r="O9" s="117">
        <f t="shared" si="4"/>
        <v>29407</v>
      </c>
    </row>
    <row r="10" spans="1:15">
      <c r="A10" s="4">
        <v>4</v>
      </c>
      <c r="B10" s="5" t="s">
        <v>4</v>
      </c>
      <c r="C10" s="44">
        <v>4146</v>
      </c>
      <c r="D10" s="44">
        <v>3180</v>
      </c>
      <c r="E10" s="6">
        <f t="shared" si="0"/>
        <v>7326</v>
      </c>
      <c r="F10" s="44">
        <v>3482</v>
      </c>
      <c r="G10" s="44">
        <v>3504</v>
      </c>
      <c r="H10" s="6">
        <f t="shared" si="1"/>
        <v>6986</v>
      </c>
      <c r="I10" s="44">
        <v>34</v>
      </c>
      <c r="J10" s="44">
        <v>122</v>
      </c>
      <c r="K10" s="6">
        <f t="shared" si="2"/>
        <v>156</v>
      </c>
      <c r="L10" s="44">
        <v>64</v>
      </c>
      <c r="M10" s="44">
        <v>495</v>
      </c>
      <c r="N10" s="6">
        <f t="shared" si="3"/>
        <v>559</v>
      </c>
      <c r="O10" s="117">
        <f t="shared" si="4"/>
        <v>15027</v>
      </c>
    </row>
    <row r="11" spans="1:15">
      <c r="A11" s="4">
        <v>5</v>
      </c>
      <c r="B11" s="5" t="s">
        <v>5</v>
      </c>
      <c r="C11" s="44">
        <v>4454</v>
      </c>
      <c r="D11" s="44">
        <v>3545</v>
      </c>
      <c r="E11" s="6">
        <f t="shared" si="0"/>
        <v>7999</v>
      </c>
      <c r="F11" s="44">
        <v>3726</v>
      </c>
      <c r="G11" s="44">
        <v>3794</v>
      </c>
      <c r="H11" s="6">
        <f t="shared" si="1"/>
        <v>7520</v>
      </c>
      <c r="I11" s="44">
        <v>20</v>
      </c>
      <c r="J11" s="44">
        <v>89</v>
      </c>
      <c r="K11" s="6">
        <f t="shared" si="2"/>
        <v>109</v>
      </c>
      <c r="L11" s="44">
        <v>36</v>
      </c>
      <c r="M11" s="44">
        <v>472</v>
      </c>
      <c r="N11" s="6">
        <f t="shared" si="3"/>
        <v>508</v>
      </c>
      <c r="O11" s="117">
        <f t="shared" si="4"/>
        <v>16136</v>
      </c>
    </row>
    <row r="12" spans="1:15">
      <c r="A12" s="4">
        <v>6</v>
      </c>
      <c r="B12" s="5" t="s">
        <v>6</v>
      </c>
      <c r="C12" s="44">
        <v>5359</v>
      </c>
      <c r="D12" s="44">
        <v>4504</v>
      </c>
      <c r="E12" s="6">
        <f t="shared" si="0"/>
        <v>9863</v>
      </c>
      <c r="F12" s="44">
        <v>4426</v>
      </c>
      <c r="G12" s="44">
        <v>4478</v>
      </c>
      <c r="H12" s="6">
        <f t="shared" si="1"/>
        <v>8904</v>
      </c>
      <c r="I12" s="44">
        <v>59</v>
      </c>
      <c r="J12" s="44">
        <v>141</v>
      </c>
      <c r="K12" s="6">
        <f t="shared" si="2"/>
        <v>200</v>
      </c>
      <c r="L12" s="44">
        <v>101</v>
      </c>
      <c r="M12" s="44">
        <v>551</v>
      </c>
      <c r="N12" s="6">
        <f t="shared" si="3"/>
        <v>652</v>
      </c>
      <c r="O12" s="117">
        <f t="shared" si="4"/>
        <v>19619</v>
      </c>
    </row>
    <row r="13" spans="1:15">
      <c r="A13" s="4">
        <v>7</v>
      </c>
      <c r="B13" s="5" t="s">
        <v>7</v>
      </c>
      <c r="C13" s="44">
        <v>4852</v>
      </c>
      <c r="D13" s="44">
        <v>3840</v>
      </c>
      <c r="E13" s="6">
        <f t="shared" si="0"/>
        <v>8692</v>
      </c>
      <c r="F13" s="44">
        <v>4241</v>
      </c>
      <c r="G13" s="44">
        <v>4164</v>
      </c>
      <c r="H13" s="6">
        <f t="shared" si="1"/>
        <v>8405</v>
      </c>
      <c r="I13" s="44">
        <v>39</v>
      </c>
      <c r="J13" s="44">
        <v>85</v>
      </c>
      <c r="K13" s="6">
        <f t="shared" si="2"/>
        <v>124</v>
      </c>
      <c r="L13" s="44">
        <v>68</v>
      </c>
      <c r="M13" s="44">
        <v>256</v>
      </c>
      <c r="N13" s="6">
        <f t="shared" si="3"/>
        <v>324</v>
      </c>
      <c r="O13" s="117">
        <f t="shared" si="4"/>
        <v>17545</v>
      </c>
    </row>
    <row r="14" spans="1:15">
      <c r="A14" s="267" t="s">
        <v>8</v>
      </c>
      <c r="B14" s="267"/>
      <c r="C14" s="123">
        <f>SUM(C7:C13)</f>
        <v>50098</v>
      </c>
      <c r="D14" s="123">
        <f>SUM(D7:D13)</f>
        <v>40584</v>
      </c>
      <c r="E14" s="123">
        <f t="shared" si="0"/>
        <v>90682</v>
      </c>
      <c r="F14" s="123">
        <f>SUM(F7:F13)</f>
        <v>41558</v>
      </c>
      <c r="G14" s="123">
        <f>SUM(G7:G13)</f>
        <v>41885</v>
      </c>
      <c r="H14" s="123">
        <f t="shared" si="1"/>
        <v>83443</v>
      </c>
      <c r="I14" s="123">
        <f>SUM(I7:I13)</f>
        <v>575</v>
      </c>
      <c r="J14" s="123">
        <f>SUM(J7:J13)</f>
        <v>1571</v>
      </c>
      <c r="K14" s="123">
        <f t="shared" si="2"/>
        <v>2146</v>
      </c>
      <c r="L14" s="123">
        <f>SUM(L7:L13)</f>
        <v>845</v>
      </c>
      <c r="M14" s="123">
        <f>SUM(M7:M13)</f>
        <v>5538</v>
      </c>
      <c r="N14" s="123">
        <f t="shared" si="3"/>
        <v>6383</v>
      </c>
      <c r="O14" s="124">
        <f t="shared" si="4"/>
        <v>182654</v>
      </c>
    </row>
    <row r="15" spans="1:15" ht="15.75">
      <c r="A15" s="23" t="s">
        <v>88</v>
      </c>
      <c r="B15" s="11"/>
      <c r="C15" s="11"/>
    </row>
    <row r="16" spans="1:15" ht="15.75">
      <c r="A16" s="23" t="s">
        <v>98</v>
      </c>
      <c r="B16" s="11"/>
      <c r="C16" s="11"/>
      <c r="D16" s="26"/>
    </row>
    <row r="17" spans="1:10" ht="15.75">
      <c r="A17" s="23"/>
      <c r="B17" s="11"/>
      <c r="J17" s="26" t="s">
        <v>97</v>
      </c>
    </row>
    <row r="18" spans="1:10" ht="15.75">
      <c r="A18" s="11"/>
      <c r="B18" s="11"/>
      <c r="J18" s="27" t="s">
        <v>89</v>
      </c>
    </row>
    <row r="19" spans="1:10" ht="15.75">
      <c r="A19" s="11"/>
      <c r="B19" s="11"/>
      <c r="D19" s="1"/>
      <c r="F19" s="1"/>
      <c r="J19" s="27" t="s">
        <v>90</v>
      </c>
    </row>
    <row r="20" spans="1:10" ht="15.75">
      <c r="A20" s="11"/>
      <c r="B20" s="11"/>
      <c r="J20" s="26"/>
    </row>
    <row r="21" spans="1:10" ht="15.75">
      <c r="A21" s="11"/>
      <c r="B21" s="11"/>
      <c r="J21" s="26"/>
    </row>
    <row r="22" spans="1:10" ht="15.75">
      <c r="A22" s="11"/>
      <c r="B22" s="11"/>
      <c r="E22" s="1"/>
      <c r="J22" s="26"/>
    </row>
    <row r="23" spans="1:10" ht="15.75">
      <c r="A23" s="11"/>
      <c r="B23" s="11"/>
      <c r="E23" s="1"/>
      <c r="J23" s="28" t="s">
        <v>91</v>
      </c>
    </row>
    <row r="24" spans="1:10" ht="15.75">
      <c r="A24" s="11"/>
      <c r="B24" s="11"/>
      <c r="J24" s="26" t="s">
        <v>92</v>
      </c>
    </row>
    <row r="25" spans="1:10" ht="15.75">
      <c r="A25" s="11"/>
      <c r="B25" s="11"/>
      <c r="J25" s="26" t="s">
        <v>93</v>
      </c>
    </row>
  </sheetData>
  <mergeCells count="11">
    <mergeCell ref="O4:O6"/>
    <mergeCell ref="A14:B14"/>
    <mergeCell ref="A1:N1"/>
    <mergeCell ref="A2:N2"/>
    <mergeCell ref="A4:A6"/>
    <mergeCell ref="B4:B6"/>
    <mergeCell ref="C4:N4"/>
    <mergeCell ref="C5:E5"/>
    <mergeCell ref="F5:H5"/>
    <mergeCell ref="I5:K5"/>
    <mergeCell ref="L5:N5"/>
  </mergeCells>
  <pageMargins left="0.7" right="0.7" top="0.75" bottom="0.75" header="0.3" footer="0.3"/>
  <pageSetup paperSize="9" scale="75" orientation="landscape" horizontalDpi="4294967293" verticalDpi="0" r:id="rId1"/>
  <headerFooter>
    <oddFooter>&amp;R32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1:R24"/>
  <sheetViews>
    <sheetView view="pageLayout" zoomScaleNormal="60" workbookViewId="0">
      <selection sqref="A1:R2"/>
    </sheetView>
  </sheetViews>
  <sheetFormatPr defaultRowHeight="15"/>
  <cols>
    <col min="2" max="2" width="31.42578125" customWidth="1"/>
    <col min="3" max="18" width="14.28515625" customWidth="1"/>
  </cols>
  <sheetData>
    <row r="1" spans="1:18" s="97" customFormat="1" ht="18">
      <c r="A1" s="270" t="s">
        <v>103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</row>
    <row r="2" spans="1:18" s="97" customFormat="1" ht="18">
      <c r="A2" s="270" t="s">
        <v>188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</row>
    <row r="3" spans="1:18" s="97" customFormat="1" ht="18"/>
    <row r="4" spans="1:18" s="26" customFormat="1" ht="19.5" customHeight="1">
      <c r="A4" s="165" t="s">
        <v>9</v>
      </c>
      <c r="B4" s="165" t="s">
        <v>0</v>
      </c>
      <c r="C4" s="185" t="s">
        <v>14</v>
      </c>
      <c r="D4" s="185"/>
      <c r="E4" s="185" t="s">
        <v>15</v>
      </c>
      <c r="F4" s="185"/>
      <c r="G4" s="185" t="s">
        <v>16</v>
      </c>
      <c r="H4" s="185"/>
      <c r="I4" s="185" t="s">
        <v>191</v>
      </c>
      <c r="J4" s="185"/>
      <c r="K4" s="185" t="s">
        <v>18</v>
      </c>
      <c r="L4" s="185"/>
      <c r="M4" s="185" t="s">
        <v>19</v>
      </c>
      <c r="N4" s="185"/>
      <c r="O4" s="185" t="s">
        <v>192</v>
      </c>
      <c r="P4" s="185"/>
      <c r="Q4" s="185" t="s">
        <v>8</v>
      </c>
      <c r="R4" s="185"/>
    </row>
    <row r="5" spans="1:18" s="26" customFormat="1" ht="19.5" customHeight="1">
      <c r="A5" s="166"/>
      <c r="B5" s="166"/>
      <c r="C5" s="98" t="s">
        <v>189</v>
      </c>
      <c r="D5" s="98" t="s">
        <v>190</v>
      </c>
      <c r="E5" s="98" t="s">
        <v>189</v>
      </c>
      <c r="F5" s="98" t="s">
        <v>190</v>
      </c>
      <c r="G5" s="98" t="s">
        <v>189</v>
      </c>
      <c r="H5" s="98" t="s">
        <v>190</v>
      </c>
      <c r="I5" s="98" t="s">
        <v>189</v>
      </c>
      <c r="J5" s="98" t="s">
        <v>190</v>
      </c>
      <c r="K5" s="98" t="s">
        <v>189</v>
      </c>
      <c r="L5" s="98" t="s">
        <v>190</v>
      </c>
      <c r="M5" s="98" t="s">
        <v>189</v>
      </c>
      <c r="N5" s="98" t="s">
        <v>190</v>
      </c>
      <c r="O5" s="98" t="s">
        <v>189</v>
      </c>
      <c r="P5" s="98" t="s">
        <v>190</v>
      </c>
      <c r="Q5" s="98" t="s">
        <v>189</v>
      </c>
      <c r="R5" s="98" t="s">
        <v>190</v>
      </c>
    </row>
    <row r="6" spans="1:18">
      <c r="A6" s="4">
        <v>1</v>
      </c>
      <c r="B6" s="5" t="s">
        <v>1</v>
      </c>
      <c r="C6" s="71">
        <v>10941</v>
      </c>
      <c r="D6" s="71">
        <v>3631</v>
      </c>
      <c r="E6" s="71">
        <v>40</v>
      </c>
      <c r="F6" s="71">
        <v>22</v>
      </c>
      <c r="G6" s="71">
        <v>10</v>
      </c>
      <c r="H6" s="71">
        <v>5</v>
      </c>
      <c r="I6" s="71">
        <v>0</v>
      </c>
      <c r="J6" s="71">
        <v>0</v>
      </c>
      <c r="K6" s="71">
        <v>0</v>
      </c>
      <c r="L6" s="71">
        <v>0</v>
      </c>
      <c r="M6" s="71">
        <v>0</v>
      </c>
      <c r="N6" s="71">
        <v>0</v>
      </c>
      <c r="O6" s="71">
        <v>0</v>
      </c>
      <c r="P6" s="71">
        <v>0</v>
      </c>
      <c r="Q6" s="121">
        <f>C6+E6+G6+I6+K6+M6+O6</f>
        <v>10991</v>
      </c>
      <c r="R6" s="121">
        <f>D6+F6+H6+J6+L6+N6+P6</f>
        <v>3658</v>
      </c>
    </row>
    <row r="7" spans="1:18">
      <c r="A7" s="4">
        <v>2</v>
      </c>
      <c r="B7" s="5" t="s">
        <v>2</v>
      </c>
      <c r="C7" s="71">
        <v>7165</v>
      </c>
      <c r="D7" s="71">
        <v>2770</v>
      </c>
      <c r="E7" s="71">
        <v>11</v>
      </c>
      <c r="F7" s="71">
        <v>6</v>
      </c>
      <c r="G7" s="71">
        <v>3</v>
      </c>
      <c r="H7" s="71">
        <v>2</v>
      </c>
      <c r="I7" s="71">
        <v>0</v>
      </c>
      <c r="J7" s="71">
        <v>0</v>
      </c>
      <c r="K7" s="71">
        <v>0</v>
      </c>
      <c r="L7" s="71">
        <v>0</v>
      </c>
      <c r="M7" s="71">
        <v>0</v>
      </c>
      <c r="N7" s="71">
        <v>0</v>
      </c>
      <c r="O7" s="71">
        <v>0</v>
      </c>
      <c r="P7" s="71">
        <v>0</v>
      </c>
      <c r="Q7" s="121">
        <f t="shared" ref="Q7:Q12" si="0">C7+E7+G7+I7+K7+M7+O7</f>
        <v>7179</v>
      </c>
      <c r="R7" s="121">
        <f t="shared" ref="R7:R12" si="1">D7+F7+H7+J7+L7+N7+P7</f>
        <v>2778</v>
      </c>
    </row>
    <row r="8" spans="1:18">
      <c r="A8" s="4">
        <v>3</v>
      </c>
      <c r="B8" s="5" t="s">
        <v>3</v>
      </c>
      <c r="C8" s="71">
        <v>6230</v>
      </c>
      <c r="D8" s="71">
        <v>2149</v>
      </c>
      <c r="E8">
        <v>0</v>
      </c>
      <c r="F8">
        <v>0</v>
      </c>
      <c r="G8" s="71">
        <v>0</v>
      </c>
      <c r="H8" s="71">
        <v>0</v>
      </c>
      <c r="I8" s="71">
        <v>0</v>
      </c>
      <c r="J8" s="71">
        <v>0</v>
      </c>
      <c r="K8" s="71">
        <v>0</v>
      </c>
      <c r="L8" s="71">
        <v>0</v>
      </c>
      <c r="M8" s="71">
        <v>0</v>
      </c>
      <c r="N8" s="71">
        <v>0</v>
      </c>
      <c r="O8" s="71">
        <v>0</v>
      </c>
      <c r="P8" s="71">
        <v>0</v>
      </c>
      <c r="Q8" s="121">
        <f t="shared" si="0"/>
        <v>6230</v>
      </c>
      <c r="R8" s="121">
        <f t="shared" si="1"/>
        <v>2149</v>
      </c>
    </row>
    <row r="9" spans="1:18">
      <c r="A9" s="4">
        <v>4</v>
      </c>
      <c r="B9" s="5" t="s">
        <v>4</v>
      </c>
      <c r="C9" s="71">
        <v>3310</v>
      </c>
      <c r="D9" s="71">
        <v>996</v>
      </c>
      <c r="E9" s="71">
        <v>8</v>
      </c>
      <c r="F9" s="71">
        <v>6</v>
      </c>
      <c r="G9" s="71">
        <v>3</v>
      </c>
      <c r="H9" s="71">
        <v>2</v>
      </c>
      <c r="I9" s="71">
        <v>0</v>
      </c>
      <c r="J9" s="71">
        <v>0</v>
      </c>
      <c r="K9" s="71">
        <v>0</v>
      </c>
      <c r="L9" s="71">
        <v>0</v>
      </c>
      <c r="M9" s="71">
        <v>0</v>
      </c>
      <c r="N9" s="71">
        <v>0</v>
      </c>
      <c r="O9" s="71">
        <v>0</v>
      </c>
      <c r="P9" s="71">
        <v>0</v>
      </c>
      <c r="Q9" s="121">
        <f t="shared" si="0"/>
        <v>3321</v>
      </c>
      <c r="R9" s="121">
        <f t="shared" si="1"/>
        <v>1004</v>
      </c>
    </row>
    <row r="10" spans="1:18">
      <c r="A10" s="4">
        <v>5</v>
      </c>
      <c r="B10" s="5" t="s">
        <v>5</v>
      </c>
      <c r="C10" s="71">
        <v>3557</v>
      </c>
      <c r="D10" s="71">
        <v>1167</v>
      </c>
      <c r="E10" s="71">
        <v>10</v>
      </c>
      <c r="F10" s="71">
        <v>9</v>
      </c>
      <c r="G10" s="71">
        <v>1</v>
      </c>
      <c r="H10" s="71">
        <v>0</v>
      </c>
      <c r="I10" s="71">
        <v>0</v>
      </c>
      <c r="J10" s="71">
        <v>0</v>
      </c>
      <c r="K10" s="71">
        <v>0</v>
      </c>
      <c r="L10" s="71">
        <v>0</v>
      </c>
      <c r="M10" s="71">
        <v>0</v>
      </c>
      <c r="N10" s="71">
        <v>0</v>
      </c>
      <c r="O10" s="71">
        <v>0</v>
      </c>
      <c r="P10" s="71">
        <v>0</v>
      </c>
      <c r="Q10" s="121">
        <f t="shared" si="0"/>
        <v>3568</v>
      </c>
      <c r="R10" s="121">
        <f t="shared" si="1"/>
        <v>1176</v>
      </c>
    </row>
    <row r="11" spans="1:18">
      <c r="A11" s="4">
        <v>6</v>
      </c>
      <c r="B11" s="5" t="s">
        <v>6</v>
      </c>
      <c r="C11" s="71">
        <v>4246</v>
      </c>
      <c r="D11" s="71">
        <v>1545</v>
      </c>
      <c r="E11" s="71">
        <v>3</v>
      </c>
      <c r="F11" s="71">
        <v>3</v>
      </c>
      <c r="G11" s="115">
        <v>0</v>
      </c>
      <c r="H11" s="115">
        <v>0</v>
      </c>
      <c r="I11" s="71">
        <v>0</v>
      </c>
      <c r="J11" s="71">
        <v>0</v>
      </c>
      <c r="K11" s="71">
        <v>0</v>
      </c>
      <c r="L11" s="71">
        <v>0</v>
      </c>
      <c r="M11" s="71">
        <v>0</v>
      </c>
      <c r="N11" s="71">
        <v>0</v>
      </c>
      <c r="O11" s="71">
        <v>0</v>
      </c>
      <c r="P11" s="71">
        <v>0</v>
      </c>
      <c r="Q11" s="121">
        <f t="shared" si="0"/>
        <v>4249</v>
      </c>
      <c r="R11" s="121">
        <f t="shared" si="1"/>
        <v>1548</v>
      </c>
    </row>
    <row r="12" spans="1:18">
      <c r="A12" s="4">
        <v>7</v>
      </c>
      <c r="B12" s="5" t="s">
        <v>7</v>
      </c>
      <c r="C12" s="71">
        <v>3711</v>
      </c>
      <c r="D12" s="71">
        <v>1034</v>
      </c>
      <c r="E12" s="71">
        <v>158</v>
      </c>
      <c r="F12" s="71">
        <v>101</v>
      </c>
      <c r="G12" s="71">
        <v>16</v>
      </c>
      <c r="H12" s="71">
        <v>10</v>
      </c>
      <c r="I12" s="71">
        <v>0</v>
      </c>
      <c r="J12" s="71">
        <v>0</v>
      </c>
      <c r="K12" s="71">
        <v>1</v>
      </c>
      <c r="L12" s="71">
        <v>1</v>
      </c>
      <c r="M12" s="71">
        <v>0</v>
      </c>
      <c r="N12" s="71">
        <v>0</v>
      </c>
      <c r="O12" s="71">
        <v>0</v>
      </c>
      <c r="P12" s="71">
        <v>0</v>
      </c>
      <c r="Q12" s="121">
        <f t="shared" si="0"/>
        <v>3886</v>
      </c>
      <c r="R12" s="121">
        <f t="shared" si="1"/>
        <v>1146</v>
      </c>
    </row>
    <row r="13" spans="1:18">
      <c r="A13" s="267" t="s">
        <v>8</v>
      </c>
      <c r="B13" s="267"/>
      <c r="C13" s="125">
        <f t="shared" ref="C13:H13" si="2">SUM(C6:C12)</f>
        <v>39160</v>
      </c>
      <c r="D13" s="125">
        <f t="shared" si="2"/>
        <v>13292</v>
      </c>
      <c r="E13" s="125">
        <f t="shared" si="2"/>
        <v>230</v>
      </c>
      <c r="F13" s="125">
        <f t="shared" si="2"/>
        <v>147</v>
      </c>
      <c r="G13" s="125">
        <f t="shared" si="2"/>
        <v>33</v>
      </c>
      <c r="H13" s="125">
        <f t="shared" si="2"/>
        <v>19</v>
      </c>
      <c r="I13" s="125">
        <v>0</v>
      </c>
      <c r="J13" s="125">
        <v>0</v>
      </c>
      <c r="K13" s="125">
        <f>SUM(K6:K12)</f>
        <v>1</v>
      </c>
      <c r="L13" s="125">
        <f>SUM(L6:L12)</f>
        <v>1</v>
      </c>
      <c r="M13" s="125">
        <v>0</v>
      </c>
      <c r="N13" s="125">
        <v>0</v>
      </c>
      <c r="O13" s="125">
        <v>0</v>
      </c>
      <c r="P13" s="125">
        <v>0</v>
      </c>
      <c r="Q13" s="125">
        <f>SUM(Q6:Q12)</f>
        <v>39424</v>
      </c>
      <c r="R13" s="125">
        <f>SUM(R6:R12)</f>
        <v>13459</v>
      </c>
    </row>
    <row r="14" spans="1:18" ht="15.75">
      <c r="A14" s="23" t="s">
        <v>88</v>
      </c>
      <c r="B14" s="11"/>
      <c r="C14" s="11"/>
    </row>
    <row r="15" spans="1:18" ht="15.75">
      <c r="A15" s="23" t="s">
        <v>98</v>
      </c>
      <c r="B15" s="11"/>
      <c r="C15" s="11"/>
      <c r="D15" s="26"/>
    </row>
    <row r="16" spans="1:18" ht="15.75">
      <c r="A16" s="23"/>
      <c r="B16" s="11"/>
      <c r="P16" s="26" t="s">
        <v>97</v>
      </c>
    </row>
    <row r="17" spans="1:16" ht="15.75">
      <c r="A17" s="11"/>
      <c r="B17" s="11"/>
      <c r="P17" s="27" t="s">
        <v>89</v>
      </c>
    </row>
    <row r="18" spans="1:16" ht="15.75">
      <c r="A18" s="11"/>
      <c r="B18" s="11"/>
      <c r="D18" s="1"/>
      <c r="P18" s="27" t="s">
        <v>90</v>
      </c>
    </row>
    <row r="19" spans="1:16" ht="15.75">
      <c r="A19" s="11"/>
      <c r="B19" s="11"/>
      <c r="P19" s="26"/>
    </row>
    <row r="20" spans="1:16" ht="15.75">
      <c r="A20" s="11"/>
      <c r="B20" s="11"/>
      <c r="P20" s="26"/>
    </row>
    <row r="21" spans="1:16" ht="15.75">
      <c r="A21" s="11"/>
      <c r="B21" s="11"/>
      <c r="E21" s="1"/>
      <c r="P21" s="26"/>
    </row>
    <row r="22" spans="1:16" ht="15.75">
      <c r="A22" s="11"/>
      <c r="B22" s="11"/>
      <c r="E22" s="1"/>
      <c r="P22" s="28" t="s">
        <v>91</v>
      </c>
    </row>
    <row r="23" spans="1:16" ht="15.75">
      <c r="A23" s="11"/>
      <c r="B23" s="11"/>
      <c r="P23" s="26" t="s">
        <v>92</v>
      </c>
    </row>
    <row r="24" spans="1:16" ht="15.75">
      <c r="A24" s="11"/>
      <c r="B24" s="11"/>
      <c r="P24" s="26" t="s">
        <v>93</v>
      </c>
    </row>
  </sheetData>
  <mergeCells count="13">
    <mergeCell ref="O4:P4"/>
    <mergeCell ref="Q4:R4"/>
    <mergeCell ref="A13:B13"/>
    <mergeCell ref="A1:R1"/>
    <mergeCell ref="A2:R2"/>
    <mergeCell ref="B4:B5"/>
    <mergeCell ref="A4:A5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  <pageSetup paperSize="9" scale="48" orientation="landscape" horizontalDpi="0" verticalDpi="0" r:id="rId1"/>
  <headerFooter>
    <oddFooter>&amp;R33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1:Z26"/>
  <sheetViews>
    <sheetView view="pageLayout" workbookViewId="0">
      <selection activeCell="K18" sqref="K18"/>
    </sheetView>
  </sheetViews>
  <sheetFormatPr defaultColWidth="9.140625" defaultRowHeight="15.75"/>
  <cols>
    <col min="1" max="1" width="4.42578125" style="11" bestFit="1" customWidth="1"/>
    <col min="2" max="2" width="34.85546875" style="11" bestFit="1" customWidth="1"/>
    <col min="3" max="3" width="9.5703125" style="11" bestFit="1" customWidth="1"/>
    <col min="4" max="5" width="8.28515625" style="11" bestFit="1" customWidth="1"/>
    <col min="6" max="11" width="10.7109375" style="11" customWidth="1"/>
    <col min="12" max="12" width="10.85546875" style="11" customWidth="1"/>
    <col min="13" max="16" width="10.7109375" style="11" customWidth="1"/>
    <col min="17" max="16384" width="9.140625" style="11"/>
  </cols>
  <sheetData>
    <row r="1" spans="1:26" ht="18">
      <c r="A1" s="176" t="s">
        <v>103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271"/>
      <c r="M1" s="271"/>
      <c r="N1" s="271"/>
      <c r="O1" s="271"/>
      <c r="P1" s="271"/>
      <c r="Q1" s="271"/>
      <c r="R1" s="271"/>
    </row>
    <row r="2" spans="1:26" ht="18">
      <c r="A2" s="176" t="s">
        <v>227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271"/>
      <c r="M2" s="271"/>
      <c r="N2" s="271"/>
      <c r="O2" s="271"/>
      <c r="P2" s="271"/>
      <c r="Q2" s="271"/>
      <c r="R2" s="271"/>
      <c r="S2" s="12"/>
      <c r="T2" s="12"/>
      <c r="U2" s="12"/>
      <c r="V2" s="12"/>
      <c r="W2" s="12"/>
      <c r="X2" s="12"/>
      <c r="Y2" s="12"/>
      <c r="Z2" s="12"/>
    </row>
    <row r="3" spans="1:26" ht="16.5" thickBot="1"/>
    <row r="4" spans="1:26" ht="15.75" customHeight="1">
      <c r="A4" s="232" t="s">
        <v>9</v>
      </c>
      <c r="B4" s="235" t="s">
        <v>0</v>
      </c>
      <c r="C4" s="238" t="s">
        <v>96</v>
      </c>
      <c r="D4" s="239"/>
      <c r="E4" s="240"/>
      <c r="F4" s="244" t="s">
        <v>99</v>
      </c>
      <c r="G4" s="244"/>
      <c r="H4" s="244"/>
      <c r="I4" s="249" t="s">
        <v>100</v>
      </c>
      <c r="J4" s="250"/>
      <c r="K4" s="251"/>
    </row>
    <row r="5" spans="1:26" ht="15.75" customHeight="1">
      <c r="A5" s="233"/>
      <c r="B5" s="236"/>
      <c r="C5" s="241"/>
      <c r="D5" s="242"/>
      <c r="E5" s="243"/>
      <c r="F5" s="245"/>
      <c r="G5" s="245"/>
      <c r="H5" s="245"/>
      <c r="I5" s="252"/>
      <c r="J5" s="253"/>
      <c r="K5" s="254"/>
    </row>
    <row r="6" spans="1:26" ht="16.5" thickBot="1">
      <c r="A6" s="234"/>
      <c r="B6" s="237"/>
      <c r="C6" s="42" t="s">
        <v>11</v>
      </c>
      <c r="D6" s="42" t="s">
        <v>12</v>
      </c>
      <c r="E6" s="42" t="s">
        <v>13</v>
      </c>
      <c r="F6" s="7" t="s">
        <v>11</v>
      </c>
      <c r="G6" s="7" t="s">
        <v>12</v>
      </c>
      <c r="H6" s="7" t="s">
        <v>13</v>
      </c>
      <c r="I6" s="7" t="s">
        <v>11</v>
      </c>
      <c r="J6" s="7" t="s">
        <v>12</v>
      </c>
      <c r="K6" s="7" t="s">
        <v>13</v>
      </c>
    </row>
    <row r="7" spans="1:26" ht="16.5" thickBot="1">
      <c r="A7" s="13">
        <v>1</v>
      </c>
      <c r="B7" s="14" t="s">
        <v>1</v>
      </c>
      <c r="C7" s="8">
        <v>8193</v>
      </c>
      <c r="D7" s="8">
        <v>7591</v>
      </c>
      <c r="E7" s="8">
        <v>15784</v>
      </c>
      <c r="F7" s="15">
        <v>930</v>
      </c>
      <c r="G7" s="15">
        <v>861</v>
      </c>
      <c r="H7" s="8">
        <v>1791</v>
      </c>
      <c r="I7" s="15">
        <f>C7-F7</f>
        <v>7263</v>
      </c>
      <c r="J7" s="15">
        <f>D7-G7</f>
        <v>6730</v>
      </c>
      <c r="K7" s="8">
        <f>I7+J7</f>
        <v>13993</v>
      </c>
    </row>
    <row r="8" spans="1:26" ht="16.5" thickBot="1">
      <c r="A8" s="16">
        <v>2</v>
      </c>
      <c r="B8" s="17" t="s">
        <v>2</v>
      </c>
      <c r="C8" s="9">
        <v>4839</v>
      </c>
      <c r="D8" s="9">
        <v>4641</v>
      </c>
      <c r="E8" s="9">
        <v>9480</v>
      </c>
      <c r="F8" s="18">
        <v>521</v>
      </c>
      <c r="G8" s="18">
        <v>480</v>
      </c>
      <c r="H8" s="9">
        <v>1001</v>
      </c>
      <c r="I8" s="15">
        <f t="shared" ref="I8:I14" si="0">C8-F8</f>
        <v>4318</v>
      </c>
      <c r="J8" s="15">
        <f t="shared" ref="J8:J14" si="1">D8-G8</f>
        <v>4161</v>
      </c>
      <c r="K8" s="8">
        <f t="shared" ref="K8:K14" si="2">I8+J8</f>
        <v>8479</v>
      </c>
    </row>
    <row r="9" spans="1:26" ht="16.5" thickBot="1">
      <c r="A9" s="16">
        <v>3</v>
      </c>
      <c r="B9" s="17" t="s">
        <v>3</v>
      </c>
      <c r="C9" s="9">
        <v>4326</v>
      </c>
      <c r="D9" s="9">
        <v>4052</v>
      </c>
      <c r="E9" s="9">
        <v>8378</v>
      </c>
      <c r="F9" s="18">
        <v>290</v>
      </c>
      <c r="G9" s="18">
        <v>274</v>
      </c>
      <c r="H9" s="9">
        <v>564</v>
      </c>
      <c r="I9" s="15">
        <f t="shared" si="0"/>
        <v>4036</v>
      </c>
      <c r="J9" s="15">
        <f t="shared" si="1"/>
        <v>3778</v>
      </c>
      <c r="K9" s="8">
        <f t="shared" si="2"/>
        <v>7814</v>
      </c>
    </row>
    <row r="10" spans="1:26" ht="16.5" thickBot="1">
      <c r="A10" s="19">
        <v>4</v>
      </c>
      <c r="B10" s="17" t="s">
        <v>4</v>
      </c>
      <c r="C10" s="9">
        <v>2417</v>
      </c>
      <c r="D10" s="9">
        <v>2122</v>
      </c>
      <c r="E10" s="9">
        <v>4539</v>
      </c>
      <c r="F10" s="18">
        <v>315</v>
      </c>
      <c r="G10" s="18">
        <v>260</v>
      </c>
      <c r="H10" s="9">
        <v>575</v>
      </c>
      <c r="I10" s="15">
        <f t="shared" si="0"/>
        <v>2102</v>
      </c>
      <c r="J10" s="15">
        <f t="shared" si="1"/>
        <v>1862</v>
      </c>
      <c r="K10" s="8">
        <f t="shared" si="2"/>
        <v>3964</v>
      </c>
    </row>
    <row r="11" spans="1:26" ht="16.5" thickBot="1">
      <c r="A11" s="19">
        <v>5</v>
      </c>
      <c r="B11" s="17" t="s">
        <v>5</v>
      </c>
      <c r="C11" s="9">
        <v>2643</v>
      </c>
      <c r="D11" s="9">
        <v>2381</v>
      </c>
      <c r="E11" s="9">
        <v>5024</v>
      </c>
      <c r="F11" s="18">
        <v>298</v>
      </c>
      <c r="G11" s="18">
        <v>251</v>
      </c>
      <c r="H11" s="9">
        <v>549</v>
      </c>
      <c r="I11" s="15">
        <f t="shared" si="0"/>
        <v>2345</v>
      </c>
      <c r="J11" s="15">
        <f t="shared" si="1"/>
        <v>2130</v>
      </c>
      <c r="K11" s="8">
        <f t="shared" si="2"/>
        <v>4475</v>
      </c>
    </row>
    <row r="12" spans="1:26" ht="16.5" thickBot="1">
      <c r="A12" s="19">
        <v>6</v>
      </c>
      <c r="B12" s="17" t="s">
        <v>6</v>
      </c>
      <c r="C12" s="9">
        <v>3019</v>
      </c>
      <c r="D12" s="9">
        <v>2943</v>
      </c>
      <c r="E12" s="9">
        <v>5962</v>
      </c>
      <c r="F12" s="18">
        <v>288</v>
      </c>
      <c r="G12" s="18">
        <v>268</v>
      </c>
      <c r="H12" s="9">
        <v>556</v>
      </c>
      <c r="I12" s="15">
        <f t="shared" si="0"/>
        <v>2731</v>
      </c>
      <c r="J12" s="15">
        <f t="shared" si="1"/>
        <v>2675</v>
      </c>
      <c r="K12" s="8">
        <f t="shared" si="2"/>
        <v>5406</v>
      </c>
    </row>
    <row r="13" spans="1:26" ht="16.5" thickBot="1">
      <c r="A13" s="20">
        <v>7</v>
      </c>
      <c r="B13" s="21" t="s">
        <v>7</v>
      </c>
      <c r="C13" s="10">
        <v>2863</v>
      </c>
      <c r="D13" s="10">
        <v>2616</v>
      </c>
      <c r="E13" s="10">
        <v>5479</v>
      </c>
      <c r="F13" s="22">
        <v>139</v>
      </c>
      <c r="G13" s="22">
        <v>152</v>
      </c>
      <c r="H13" s="10">
        <v>291</v>
      </c>
      <c r="I13" s="15">
        <f t="shared" si="0"/>
        <v>2724</v>
      </c>
      <c r="J13" s="15">
        <f t="shared" si="1"/>
        <v>2464</v>
      </c>
      <c r="K13" s="8">
        <f t="shared" si="2"/>
        <v>5188</v>
      </c>
    </row>
    <row r="14" spans="1:26" s="50" customFormat="1" ht="16.5" thickBot="1">
      <c r="A14" s="230" t="s">
        <v>8</v>
      </c>
      <c r="B14" s="231"/>
      <c r="C14" s="47">
        <v>28300</v>
      </c>
      <c r="D14" s="47">
        <v>26346</v>
      </c>
      <c r="E14" s="47">
        <v>54646</v>
      </c>
      <c r="F14" s="46">
        <v>2781</v>
      </c>
      <c r="G14" s="46">
        <v>2546</v>
      </c>
      <c r="H14" s="46">
        <v>5327</v>
      </c>
      <c r="I14" s="48">
        <f t="shared" si="0"/>
        <v>25519</v>
      </c>
      <c r="J14" s="48">
        <f t="shared" si="1"/>
        <v>23800</v>
      </c>
      <c r="K14" s="49">
        <f t="shared" si="2"/>
        <v>49319</v>
      </c>
    </row>
    <row r="15" spans="1:26">
      <c r="A15" s="23" t="s">
        <v>98</v>
      </c>
      <c r="N15" s="24"/>
    </row>
    <row r="16" spans="1:26" ht="24" customHeight="1">
      <c r="A16" s="23"/>
      <c r="G16" s="26" t="s">
        <v>97</v>
      </c>
      <c r="N16" s="24"/>
      <c r="P16" s="25"/>
    </row>
    <row r="17" spans="7:11">
      <c r="G17" s="27" t="s">
        <v>89</v>
      </c>
    </row>
    <row r="18" spans="7:11">
      <c r="G18" s="27" t="s">
        <v>90</v>
      </c>
    </row>
    <row r="19" spans="7:11">
      <c r="G19" s="26"/>
    </row>
    <row r="20" spans="7:11">
      <c r="G20" s="26"/>
    </row>
    <row r="21" spans="7:11">
      <c r="G21" s="26"/>
    </row>
    <row r="22" spans="7:11">
      <c r="G22" s="28" t="s">
        <v>91</v>
      </c>
    </row>
    <row r="23" spans="7:11">
      <c r="G23" s="26" t="s">
        <v>92</v>
      </c>
    </row>
    <row r="24" spans="7:11">
      <c r="G24" s="26" t="s">
        <v>93</v>
      </c>
    </row>
    <row r="26" spans="7:11">
      <c r="K26" s="29"/>
    </row>
  </sheetData>
  <mergeCells count="8">
    <mergeCell ref="I4:K5"/>
    <mergeCell ref="A1:K1"/>
    <mergeCell ref="A2:K2"/>
    <mergeCell ref="A14:B14"/>
    <mergeCell ref="C4:E5"/>
    <mergeCell ref="A4:A6"/>
    <mergeCell ref="B4:B6"/>
    <mergeCell ref="F4:H5"/>
  </mergeCells>
  <printOptions horizontalCentered="1"/>
  <pageMargins left="0.7" right="0.7" top="0.75" bottom="0.75" header="0.3" footer="0.3"/>
  <pageSetup paperSize="9" orientation="landscape" horizontalDpi="4294967293" verticalDpi="0" r:id="rId1"/>
  <headerFooter differentFirst="1">
    <firstFooter>&amp;R34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21"/>
  <sheetViews>
    <sheetView view="pageLayout" workbookViewId="0">
      <selection activeCell="J17" sqref="J17"/>
    </sheetView>
  </sheetViews>
  <sheetFormatPr defaultRowHeight="15"/>
  <cols>
    <col min="1" max="1" width="4.5703125" customWidth="1"/>
    <col min="2" max="2" width="47.140625" customWidth="1"/>
    <col min="3" max="4" width="16.7109375" customWidth="1"/>
    <col min="5" max="5" width="28.42578125" customWidth="1"/>
    <col min="6" max="6" width="14.5703125" customWidth="1"/>
  </cols>
  <sheetData>
    <row r="1" spans="1:6" ht="18">
      <c r="A1" s="176" t="s">
        <v>105</v>
      </c>
      <c r="B1" s="176"/>
      <c r="C1" s="176"/>
      <c r="D1" s="176"/>
      <c r="E1" s="176"/>
      <c r="F1" s="176"/>
    </row>
    <row r="2" spans="1:6" ht="18">
      <c r="A2" s="176" t="s">
        <v>106</v>
      </c>
      <c r="B2" s="176"/>
      <c r="C2" s="176"/>
      <c r="D2" s="176"/>
      <c r="E2" s="176"/>
      <c r="F2" s="176"/>
    </row>
    <row r="4" spans="1:6" ht="18">
      <c r="A4" s="184" t="s">
        <v>9</v>
      </c>
      <c r="B4" s="184" t="s">
        <v>122</v>
      </c>
      <c r="C4" s="184" t="s">
        <v>164</v>
      </c>
      <c r="D4" s="184"/>
      <c r="E4" s="184" t="s">
        <v>165</v>
      </c>
      <c r="F4" s="184" t="s">
        <v>8</v>
      </c>
    </row>
    <row r="5" spans="1:6" ht="18">
      <c r="A5" s="184"/>
      <c r="B5" s="184"/>
      <c r="C5" s="75" t="s">
        <v>30</v>
      </c>
      <c r="D5" s="75" t="s">
        <v>31</v>
      </c>
      <c r="E5" s="184"/>
      <c r="F5" s="184"/>
    </row>
    <row r="6" spans="1:6" ht="15.75">
      <c r="A6" s="34">
        <v>1</v>
      </c>
      <c r="B6" s="34" t="s">
        <v>123</v>
      </c>
      <c r="C6" s="96">
        <v>9657</v>
      </c>
      <c r="D6" s="96">
        <v>9312</v>
      </c>
      <c r="E6" s="96">
        <v>5155</v>
      </c>
      <c r="F6" s="35">
        <f>C6+D6</f>
        <v>18969</v>
      </c>
    </row>
    <row r="7" spans="1:6" ht="15.75">
      <c r="A7" s="34">
        <v>2</v>
      </c>
      <c r="B7" s="34" t="s">
        <v>124</v>
      </c>
      <c r="C7" s="96">
        <v>6417</v>
      </c>
      <c r="D7" s="96">
        <v>5944</v>
      </c>
      <c r="E7" s="96">
        <v>3404</v>
      </c>
      <c r="F7" s="35">
        <f t="shared" ref="F7:F9" si="0">C7+D7</f>
        <v>12361</v>
      </c>
    </row>
    <row r="8" spans="1:6" ht="15.75">
      <c r="A8" s="34">
        <v>3</v>
      </c>
      <c r="B8" s="34" t="s">
        <v>125</v>
      </c>
      <c r="C8" s="96">
        <v>7570</v>
      </c>
      <c r="D8" s="96">
        <v>7253</v>
      </c>
      <c r="E8" s="96">
        <v>4303</v>
      </c>
      <c r="F8" s="35">
        <f t="shared" si="0"/>
        <v>14823</v>
      </c>
    </row>
    <row r="9" spans="1:6" ht="15.75">
      <c r="A9" s="34">
        <v>4</v>
      </c>
      <c r="B9" s="34" t="s">
        <v>126</v>
      </c>
      <c r="C9" s="96">
        <v>2533</v>
      </c>
      <c r="D9" s="96">
        <v>2443</v>
      </c>
      <c r="E9" s="96">
        <v>1349</v>
      </c>
      <c r="F9" s="35">
        <f t="shared" si="0"/>
        <v>4976</v>
      </c>
    </row>
    <row r="10" spans="1:6" ht="15.75">
      <c r="A10" s="183" t="s">
        <v>162</v>
      </c>
      <c r="B10" s="183"/>
      <c r="C10" s="153">
        <f>SUM(C6:C9)</f>
        <v>26177</v>
      </c>
      <c r="D10" s="153">
        <f t="shared" ref="D10:F10" si="1">SUM(D6:D9)</f>
        <v>24952</v>
      </c>
      <c r="E10" s="153">
        <f t="shared" si="1"/>
        <v>14211</v>
      </c>
      <c r="F10" s="153">
        <f t="shared" si="1"/>
        <v>51129</v>
      </c>
    </row>
    <row r="11" spans="1:6" ht="15.75">
      <c r="A11" s="23" t="s">
        <v>88</v>
      </c>
      <c r="B11" s="11"/>
      <c r="C11" s="11"/>
    </row>
    <row r="12" spans="1:6" ht="15.75">
      <c r="A12" s="23" t="s">
        <v>98</v>
      </c>
      <c r="B12" s="11"/>
      <c r="C12" s="11"/>
    </row>
    <row r="13" spans="1:6" ht="15.75">
      <c r="E13" s="26" t="s">
        <v>97</v>
      </c>
    </row>
    <row r="14" spans="1:6" ht="15.75">
      <c r="E14" s="27" t="s">
        <v>89</v>
      </c>
    </row>
    <row r="15" spans="1:6" ht="15.75">
      <c r="E15" s="27" t="s">
        <v>90</v>
      </c>
    </row>
    <row r="16" spans="1:6" ht="15.75">
      <c r="E16" s="26"/>
    </row>
    <row r="17" spans="5:5" ht="15.75">
      <c r="E17" s="26"/>
    </row>
    <row r="18" spans="5:5" ht="15.75">
      <c r="E18" s="26"/>
    </row>
    <row r="19" spans="5:5" ht="15.75">
      <c r="E19" s="28" t="s">
        <v>91</v>
      </c>
    </row>
    <row r="20" spans="5:5" ht="15.75">
      <c r="E20" s="26" t="s">
        <v>92</v>
      </c>
    </row>
    <row r="21" spans="5:5" ht="15.75">
      <c r="E21" s="26" t="s">
        <v>93</v>
      </c>
    </row>
  </sheetData>
  <mergeCells count="8">
    <mergeCell ref="A10:B10"/>
    <mergeCell ref="A1:F1"/>
    <mergeCell ref="A2:F2"/>
    <mergeCell ref="C4:D4"/>
    <mergeCell ref="A4:A5"/>
    <mergeCell ref="B4:B5"/>
    <mergeCell ref="E4:E5"/>
    <mergeCell ref="F4:F5"/>
  </mergeCells>
  <pageMargins left="0.7" right="0.7" top="0.75" bottom="0.75" header="0.3" footer="0.3"/>
  <pageSetup paperSize="9" orientation="landscape" horizontalDpi="4294967293" verticalDpi="0" r:id="rId1"/>
  <headerFooter>
    <oddFooter>&amp;R8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dimension ref="A1:N64"/>
  <sheetViews>
    <sheetView tabSelected="1" view="pageLayout" topLeftCell="A13" workbookViewId="0">
      <selection activeCell="A3" sqref="A3"/>
    </sheetView>
  </sheetViews>
  <sheetFormatPr defaultRowHeight="15"/>
  <cols>
    <col min="1" max="1" width="4" customWidth="1"/>
    <col min="2" max="3" width="34" customWidth="1"/>
    <col min="4" max="6" width="10.140625" bestFit="1" customWidth="1"/>
    <col min="7" max="9" width="9.140625" bestFit="1" customWidth="1"/>
    <col min="10" max="10" width="12.85546875" customWidth="1"/>
    <col min="11" max="13" width="10.140625" bestFit="1" customWidth="1"/>
    <col min="14" max="14" width="12.85546875" customWidth="1"/>
  </cols>
  <sheetData>
    <row r="1" spans="1:14" ht="18">
      <c r="A1" s="176" t="s">
        <v>105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</row>
    <row r="2" spans="1:14" ht="18">
      <c r="A2" s="176" t="s">
        <v>228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</row>
    <row r="3" spans="1:14" ht="18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4" ht="15.75">
      <c r="A4" s="165" t="s">
        <v>9</v>
      </c>
      <c r="B4" s="165" t="s">
        <v>0</v>
      </c>
      <c r="C4" s="165" t="s">
        <v>122</v>
      </c>
      <c r="D4" s="203" t="s">
        <v>206</v>
      </c>
      <c r="E4" s="204"/>
      <c r="F4" s="204"/>
      <c r="G4" s="204"/>
      <c r="H4" s="204"/>
      <c r="I4" s="204"/>
      <c r="J4" s="204"/>
      <c r="K4" s="204"/>
      <c r="L4" s="204"/>
      <c r="M4" s="204"/>
      <c r="N4" s="205"/>
    </row>
    <row r="5" spans="1:14" ht="15.75">
      <c r="A5" s="188"/>
      <c r="B5" s="188"/>
      <c r="C5" s="188"/>
      <c r="D5" s="185" t="s">
        <v>207</v>
      </c>
      <c r="E5" s="185"/>
      <c r="F5" s="185"/>
      <c r="G5" s="185" t="s">
        <v>208</v>
      </c>
      <c r="H5" s="185"/>
      <c r="I5" s="185"/>
      <c r="J5" s="185"/>
      <c r="K5" s="185" t="s">
        <v>209</v>
      </c>
      <c r="L5" s="185"/>
      <c r="M5" s="185"/>
      <c r="N5" s="185"/>
    </row>
    <row r="6" spans="1:14" ht="15.75">
      <c r="A6" s="166"/>
      <c r="B6" s="166"/>
      <c r="C6" s="166"/>
      <c r="D6" s="67" t="s">
        <v>11</v>
      </c>
      <c r="E6" s="67" t="s">
        <v>12</v>
      </c>
      <c r="F6" s="67" t="s">
        <v>13</v>
      </c>
      <c r="G6" s="67" t="s">
        <v>11</v>
      </c>
      <c r="H6" s="67" t="s">
        <v>12</v>
      </c>
      <c r="I6" s="67" t="s">
        <v>13</v>
      </c>
      <c r="J6" s="67" t="s">
        <v>179</v>
      </c>
      <c r="K6" s="67" t="s">
        <v>11</v>
      </c>
      <c r="L6" s="67" t="s">
        <v>12</v>
      </c>
      <c r="M6" s="67" t="s">
        <v>13</v>
      </c>
      <c r="N6" s="67" t="s">
        <v>181</v>
      </c>
    </row>
    <row r="7" spans="1:14">
      <c r="A7" s="193">
        <v>1</v>
      </c>
      <c r="B7" s="193" t="s">
        <v>1</v>
      </c>
      <c r="C7" s="71" t="s">
        <v>123</v>
      </c>
      <c r="D7" s="134">
        <v>3154</v>
      </c>
      <c r="E7" s="134">
        <v>2948</v>
      </c>
      <c r="F7" s="134">
        <v>6102</v>
      </c>
      <c r="G7" s="134">
        <v>406</v>
      </c>
      <c r="H7" s="134">
        <v>377</v>
      </c>
      <c r="I7" s="134">
        <v>783</v>
      </c>
      <c r="J7" s="137">
        <f>I7/F7*100</f>
        <v>12.831858407079647</v>
      </c>
      <c r="K7" s="134">
        <f>D7-G7</f>
        <v>2748</v>
      </c>
      <c r="L7" s="134">
        <f>E7-H7</f>
        <v>2571</v>
      </c>
      <c r="M7" s="134">
        <f>F7-I7</f>
        <v>5319</v>
      </c>
      <c r="N7" s="137">
        <f>M7/F7*100</f>
        <v>87.16814159292035</v>
      </c>
    </row>
    <row r="8" spans="1:14">
      <c r="A8" s="194"/>
      <c r="B8" s="194"/>
      <c r="C8" s="71" t="s">
        <v>124</v>
      </c>
      <c r="D8" s="134">
        <v>2024</v>
      </c>
      <c r="E8" s="134">
        <v>1821</v>
      </c>
      <c r="F8" s="134">
        <v>3845</v>
      </c>
      <c r="G8" s="134">
        <v>163</v>
      </c>
      <c r="H8" s="134">
        <v>162</v>
      </c>
      <c r="I8" s="134">
        <v>325</v>
      </c>
      <c r="J8" s="137">
        <f t="shared" ref="J8:J53" si="0">I8/F8*100</f>
        <v>8.4525357607282174</v>
      </c>
      <c r="K8" s="134">
        <f t="shared" ref="K8:K52" si="1">D8-G8</f>
        <v>1861</v>
      </c>
      <c r="L8" s="134">
        <f t="shared" ref="L8:L52" si="2">E8-H8</f>
        <v>1659</v>
      </c>
      <c r="M8" s="134">
        <f t="shared" ref="M8:M50" si="3">F8-I8</f>
        <v>3520</v>
      </c>
      <c r="N8" s="137">
        <f t="shared" ref="N8:N53" si="4">M8/F8*100</f>
        <v>91.547464239271775</v>
      </c>
    </row>
    <row r="9" spans="1:14">
      <c r="A9" s="194"/>
      <c r="B9" s="194"/>
      <c r="C9" s="71" t="s">
        <v>125</v>
      </c>
      <c r="D9" s="134">
        <v>2205</v>
      </c>
      <c r="E9" s="134">
        <v>2099</v>
      </c>
      <c r="F9" s="134">
        <v>4304</v>
      </c>
      <c r="G9" s="134">
        <v>288</v>
      </c>
      <c r="H9" s="134">
        <v>257</v>
      </c>
      <c r="I9" s="134">
        <v>545</v>
      </c>
      <c r="J9" s="137">
        <f t="shared" si="0"/>
        <v>12.662639405204462</v>
      </c>
      <c r="K9" s="134">
        <f t="shared" si="1"/>
        <v>1917</v>
      </c>
      <c r="L9" s="134">
        <f t="shared" si="2"/>
        <v>1842</v>
      </c>
      <c r="M9" s="134">
        <f t="shared" si="3"/>
        <v>3759</v>
      </c>
      <c r="N9" s="137">
        <f t="shared" si="4"/>
        <v>87.337360594795541</v>
      </c>
    </row>
    <row r="10" spans="1:14">
      <c r="A10" s="195"/>
      <c r="B10" s="195"/>
      <c r="C10" s="71" t="s">
        <v>126</v>
      </c>
      <c r="D10" s="134">
        <v>810</v>
      </c>
      <c r="E10" s="134">
        <v>723</v>
      </c>
      <c r="F10" s="134">
        <v>1533</v>
      </c>
      <c r="G10" s="134">
        <v>73</v>
      </c>
      <c r="H10" s="134">
        <v>65</v>
      </c>
      <c r="I10" s="134">
        <v>138</v>
      </c>
      <c r="J10" s="137">
        <f t="shared" si="0"/>
        <v>9.0019569471624266</v>
      </c>
      <c r="K10" s="134">
        <f t="shared" si="1"/>
        <v>737</v>
      </c>
      <c r="L10" s="134">
        <f t="shared" si="2"/>
        <v>658</v>
      </c>
      <c r="M10" s="134">
        <f t="shared" si="3"/>
        <v>1395</v>
      </c>
      <c r="N10" s="137">
        <f t="shared" si="4"/>
        <v>90.998043052837573</v>
      </c>
    </row>
    <row r="11" spans="1:14" s="112" customFormat="1">
      <c r="A11" s="210" t="s">
        <v>162</v>
      </c>
      <c r="B11" s="211"/>
      <c r="C11" s="212"/>
      <c r="D11" s="135">
        <f>SUM(D7:D10)</f>
        <v>8193</v>
      </c>
      <c r="E11" s="135">
        <f t="shared" ref="E11:I11" si="5">SUM(E7:E10)</f>
        <v>7591</v>
      </c>
      <c r="F11" s="135">
        <f t="shared" si="5"/>
        <v>15784</v>
      </c>
      <c r="G11" s="135">
        <f t="shared" si="5"/>
        <v>930</v>
      </c>
      <c r="H11" s="135">
        <f t="shared" si="5"/>
        <v>861</v>
      </c>
      <c r="I11" s="135">
        <f t="shared" si="5"/>
        <v>1791</v>
      </c>
      <c r="J11" s="138">
        <f t="shared" si="0"/>
        <v>11.346933603649264</v>
      </c>
      <c r="K11" s="135">
        <f>SUM(K7:K10)</f>
        <v>7263</v>
      </c>
      <c r="L11" s="135">
        <f>SUM(L7:L10)</f>
        <v>6730</v>
      </c>
      <c r="M11" s="135">
        <f>SUM(M7:M10)</f>
        <v>13993</v>
      </c>
      <c r="N11" s="138">
        <f t="shared" si="4"/>
        <v>88.653066396350738</v>
      </c>
    </row>
    <row r="12" spans="1:14">
      <c r="A12" s="193">
        <v>2</v>
      </c>
      <c r="B12" s="193" t="s">
        <v>2</v>
      </c>
      <c r="C12" s="71" t="s">
        <v>127</v>
      </c>
      <c r="D12" s="134">
        <v>578</v>
      </c>
      <c r="E12" s="134">
        <v>573</v>
      </c>
      <c r="F12" s="134">
        <v>1151</v>
      </c>
      <c r="G12" s="134">
        <v>36</v>
      </c>
      <c r="H12" s="134">
        <v>28</v>
      </c>
      <c r="I12" s="134">
        <v>64</v>
      </c>
      <c r="J12" s="137">
        <f t="shared" si="0"/>
        <v>5.5603822762814943</v>
      </c>
      <c r="K12" s="134">
        <f t="shared" si="1"/>
        <v>542</v>
      </c>
      <c r="L12" s="134">
        <f t="shared" si="2"/>
        <v>545</v>
      </c>
      <c r="M12" s="134">
        <f t="shared" si="3"/>
        <v>1087</v>
      </c>
      <c r="N12" s="137">
        <f t="shared" si="4"/>
        <v>94.439617723718499</v>
      </c>
    </row>
    <row r="13" spans="1:14">
      <c r="A13" s="194"/>
      <c r="B13" s="194"/>
      <c r="C13" s="71" t="s">
        <v>128</v>
      </c>
      <c r="D13" s="134">
        <v>624</v>
      </c>
      <c r="E13" s="134">
        <v>640</v>
      </c>
      <c r="F13" s="134">
        <v>1264</v>
      </c>
      <c r="G13" s="134">
        <v>26</v>
      </c>
      <c r="H13" s="134">
        <v>41</v>
      </c>
      <c r="I13" s="134">
        <v>67</v>
      </c>
      <c r="J13" s="137">
        <f t="shared" si="0"/>
        <v>5.3006329113924044</v>
      </c>
      <c r="K13" s="134">
        <f t="shared" si="1"/>
        <v>598</v>
      </c>
      <c r="L13" s="134">
        <f t="shared" si="2"/>
        <v>599</v>
      </c>
      <c r="M13" s="134">
        <f t="shared" si="3"/>
        <v>1197</v>
      </c>
      <c r="N13" s="137">
        <f t="shared" si="4"/>
        <v>94.699367088607602</v>
      </c>
    </row>
    <row r="14" spans="1:14">
      <c r="A14" s="194"/>
      <c r="B14" s="194"/>
      <c r="C14" s="71" t="s">
        <v>129</v>
      </c>
      <c r="D14" s="134">
        <v>302</v>
      </c>
      <c r="E14" s="134">
        <v>271</v>
      </c>
      <c r="F14" s="134">
        <v>573</v>
      </c>
      <c r="G14" s="134">
        <v>92</v>
      </c>
      <c r="H14" s="134">
        <v>81</v>
      </c>
      <c r="I14" s="134">
        <v>173</v>
      </c>
      <c r="J14" s="137">
        <f t="shared" si="0"/>
        <v>30.191972076788829</v>
      </c>
      <c r="K14" s="134">
        <f t="shared" si="1"/>
        <v>210</v>
      </c>
      <c r="L14" s="134">
        <f t="shared" si="2"/>
        <v>190</v>
      </c>
      <c r="M14" s="134">
        <f t="shared" si="3"/>
        <v>400</v>
      </c>
      <c r="N14" s="137">
        <f t="shared" si="4"/>
        <v>69.808027923211171</v>
      </c>
    </row>
    <row r="15" spans="1:14">
      <c r="A15" s="194"/>
      <c r="B15" s="194"/>
      <c r="C15" s="71" t="s">
        <v>130</v>
      </c>
      <c r="D15" s="134">
        <v>390</v>
      </c>
      <c r="E15" s="134">
        <v>367</v>
      </c>
      <c r="F15" s="134">
        <v>757</v>
      </c>
      <c r="G15" s="134">
        <v>53</v>
      </c>
      <c r="H15" s="134">
        <v>42</v>
      </c>
      <c r="I15" s="134">
        <v>95</v>
      </c>
      <c r="J15" s="137">
        <f t="shared" si="0"/>
        <v>12.549537648612946</v>
      </c>
      <c r="K15" s="134">
        <f t="shared" si="1"/>
        <v>337</v>
      </c>
      <c r="L15" s="134">
        <f t="shared" si="2"/>
        <v>325</v>
      </c>
      <c r="M15" s="134">
        <f t="shared" si="3"/>
        <v>662</v>
      </c>
      <c r="N15" s="137">
        <f t="shared" si="4"/>
        <v>87.45046235138706</v>
      </c>
    </row>
    <row r="16" spans="1:14">
      <c r="A16" s="194"/>
      <c r="B16" s="194"/>
      <c r="C16" s="71" t="s">
        <v>131</v>
      </c>
      <c r="D16" s="134">
        <v>613</v>
      </c>
      <c r="E16" s="134">
        <v>543</v>
      </c>
      <c r="F16" s="134">
        <v>1156</v>
      </c>
      <c r="G16" s="134">
        <v>47</v>
      </c>
      <c r="H16" s="134">
        <v>38</v>
      </c>
      <c r="I16" s="134">
        <v>85</v>
      </c>
      <c r="J16" s="137">
        <f t="shared" si="0"/>
        <v>7.3529411764705888</v>
      </c>
      <c r="K16" s="134">
        <f t="shared" si="1"/>
        <v>566</v>
      </c>
      <c r="L16" s="134">
        <f t="shared" si="2"/>
        <v>505</v>
      </c>
      <c r="M16" s="134">
        <f t="shared" si="3"/>
        <v>1071</v>
      </c>
      <c r="N16" s="137">
        <f t="shared" si="4"/>
        <v>92.64705882352942</v>
      </c>
    </row>
    <row r="17" spans="1:14">
      <c r="A17" s="194"/>
      <c r="B17" s="194"/>
      <c r="C17" s="71" t="s">
        <v>132</v>
      </c>
      <c r="D17" s="134">
        <v>563</v>
      </c>
      <c r="E17" s="134">
        <v>596</v>
      </c>
      <c r="F17" s="134">
        <v>1159</v>
      </c>
      <c r="G17" s="134">
        <v>58</v>
      </c>
      <c r="H17" s="134">
        <v>49</v>
      </c>
      <c r="I17" s="134">
        <v>107</v>
      </c>
      <c r="J17" s="137">
        <f t="shared" si="0"/>
        <v>9.2320966350301994</v>
      </c>
      <c r="K17" s="134">
        <f t="shared" si="1"/>
        <v>505</v>
      </c>
      <c r="L17" s="134">
        <f t="shared" si="2"/>
        <v>547</v>
      </c>
      <c r="M17" s="134">
        <f t="shared" si="3"/>
        <v>1052</v>
      </c>
      <c r="N17" s="137">
        <f t="shared" si="4"/>
        <v>90.767903364969811</v>
      </c>
    </row>
    <row r="18" spans="1:14">
      <c r="A18" s="194"/>
      <c r="B18" s="194"/>
      <c r="C18" s="71" t="s">
        <v>133</v>
      </c>
      <c r="D18" s="134">
        <v>281</v>
      </c>
      <c r="E18" s="134">
        <v>288</v>
      </c>
      <c r="F18" s="134">
        <v>569</v>
      </c>
      <c r="G18" s="134">
        <v>44</v>
      </c>
      <c r="H18" s="134">
        <v>59</v>
      </c>
      <c r="I18" s="134">
        <v>103</v>
      </c>
      <c r="J18" s="137">
        <f t="shared" si="0"/>
        <v>18.101933216168717</v>
      </c>
      <c r="K18" s="134">
        <f t="shared" si="1"/>
        <v>237</v>
      </c>
      <c r="L18" s="134">
        <f t="shared" si="2"/>
        <v>229</v>
      </c>
      <c r="M18" s="134">
        <f t="shared" si="3"/>
        <v>466</v>
      </c>
      <c r="N18" s="137">
        <f t="shared" si="4"/>
        <v>81.898066783831283</v>
      </c>
    </row>
    <row r="19" spans="1:14">
      <c r="A19" s="194"/>
      <c r="B19" s="194"/>
      <c r="C19" s="71" t="s">
        <v>134</v>
      </c>
      <c r="D19" s="134">
        <v>295</v>
      </c>
      <c r="E19" s="134">
        <v>289</v>
      </c>
      <c r="F19" s="134">
        <v>584</v>
      </c>
      <c r="G19" s="134">
        <v>30</v>
      </c>
      <c r="H19" s="134">
        <v>33</v>
      </c>
      <c r="I19" s="134">
        <v>63</v>
      </c>
      <c r="J19" s="137">
        <f t="shared" si="0"/>
        <v>10.787671232876713</v>
      </c>
      <c r="K19" s="134">
        <f t="shared" si="1"/>
        <v>265</v>
      </c>
      <c r="L19" s="134">
        <f t="shared" si="2"/>
        <v>256</v>
      </c>
      <c r="M19" s="134">
        <f t="shared" si="3"/>
        <v>521</v>
      </c>
      <c r="N19" s="137">
        <f t="shared" si="4"/>
        <v>89.212328767123282</v>
      </c>
    </row>
    <row r="20" spans="1:14">
      <c r="A20" s="194"/>
      <c r="B20" s="194"/>
      <c r="C20" s="71" t="s">
        <v>135</v>
      </c>
      <c r="D20" s="134">
        <v>331</v>
      </c>
      <c r="E20" s="134">
        <v>325</v>
      </c>
      <c r="F20" s="134">
        <v>656</v>
      </c>
      <c r="G20" s="134">
        <v>18</v>
      </c>
      <c r="H20" s="134">
        <v>17</v>
      </c>
      <c r="I20" s="134">
        <v>35</v>
      </c>
      <c r="J20" s="137">
        <f t="shared" si="0"/>
        <v>5.3353658536585362</v>
      </c>
      <c r="K20" s="134">
        <f t="shared" si="1"/>
        <v>313</v>
      </c>
      <c r="L20" s="134">
        <f t="shared" si="2"/>
        <v>308</v>
      </c>
      <c r="M20" s="134">
        <f t="shared" si="3"/>
        <v>621</v>
      </c>
      <c r="N20" s="137">
        <f t="shared" si="4"/>
        <v>94.66463414634147</v>
      </c>
    </row>
    <row r="21" spans="1:14">
      <c r="A21" s="194"/>
      <c r="B21" s="194"/>
      <c r="C21" s="71" t="s">
        <v>136</v>
      </c>
      <c r="D21" s="134">
        <v>314</v>
      </c>
      <c r="E21" s="134">
        <v>247</v>
      </c>
      <c r="F21" s="134">
        <v>561</v>
      </c>
      <c r="G21" s="134">
        <v>38</v>
      </c>
      <c r="H21" s="134">
        <v>31</v>
      </c>
      <c r="I21" s="134">
        <v>69</v>
      </c>
      <c r="J21" s="137">
        <f t="shared" si="0"/>
        <v>12.299465240641712</v>
      </c>
      <c r="K21" s="134">
        <f t="shared" si="1"/>
        <v>276</v>
      </c>
      <c r="L21" s="134">
        <f t="shared" si="2"/>
        <v>216</v>
      </c>
      <c r="M21" s="134">
        <f t="shared" si="3"/>
        <v>492</v>
      </c>
      <c r="N21" s="137">
        <f t="shared" si="4"/>
        <v>87.700534759358277</v>
      </c>
    </row>
    <row r="22" spans="1:14">
      <c r="A22" s="195"/>
      <c r="B22" s="195"/>
      <c r="C22" s="71" t="s">
        <v>137</v>
      </c>
      <c r="D22" s="134">
        <v>548</v>
      </c>
      <c r="E22" s="134">
        <v>502</v>
      </c>
      <c r="F22" s="134">
        <v>1050</v>
      </c>
      <c r="G22" s="134">
        <v>77</v>
      </c>
      <c r="H22" s="134">
        <v>60</v>
      </c>
      <c r="I22" s="134">
        <v>137</v>
      </c>
      <c r="J22" s="137">
        <f t="shared" si="0"/>
        <v>13.047619047619047</v>
      </c>
      <c r="K22" s="134">
        <f t="shared" si="1"/>
        <v>471</v>
      </c>
      <c r="L22" s="134">
        <f t="shared" si="2"/>
        <v>442</v>
      </c>
      <c r="M22" s="134">
        <f t="shared" si="3"/>
        <v>913</v>
      </c>
      <c r="N22" s="137">
        <f t="shared" si="4"/>
        <v>86.952380952380949</v>
      </c>
    </row>
    <row r="23" spans="1:14" s="112" customFormat="1">
      <c r="A23" s="210" t="s">
        <v>162</v>
      </c>
      <c r="B23" s="211"/>
      <c r="C23" s="212"/>
      <c r="D23" s="135">
        <f>SUM(D12:D22)</f>
        <v>4839</v>
      </c>
      <c r="E23" s="135">
        <f t="shared" ref="E23:I23" si="6">SUM(E12:E22)</f>
        <v>4641</v>
      </c>
      <c r="F23" s="135">
        <f t="shared" si="6"/>
        <v>9480</v>
      </c>
      <c r="G23" s="135">
        <f t="shared" si="6"/>
        <v>519</v>
      </c>
      <c r="H23" s="135">
        <f t="shared" si="6"/>
        <v>479</v>
      </c>
      <c r="I23" s="135">
        <f t="shared" si="6"/>
        <v>998</v>
      </c>
      <c r="J23" s="138">
        <f t="shared" si="0"/>
        <v>10.527426160337553</v>
      </c>
      <c r="K23" s="135">
        <f>SUM(K12:K22)</f>
        <v>4320</v>
      </c>
      <c r="L23" s="135">
        <f>SUM(L12:L22)</f>
        <v>4162</v>
      </c>
      <c r="M23" s="135">
        <f>SUM(M12:M22)</f>
        <v>8482</v>
      </c>
      <c r="N23" s="138">
        <f t="shared" si="4"/>
        <v>89.472573839662445</v>
      </c>
    </row>
    <row r="24" spans="1:14">
      <c r="A24" s="193">
        <v>3</v>
      </c>
      <c r="B24" s="193" t="s">
        <v>3</v>
      </c>
      <c r="C24" s="71" t="s">
        <v>138</v>
      </c>
      <c r="D24" s="134">
        <v>1101</v>
      </c>
      <c r="E24" s="134">
        <v>1028</v>
      </c>
      <c r="F24" s="134">
        <v>2129</v>
      </c>
      <c r="G24" s="134">
        <v>88</v>
      </c>
      <c r="H24" s="134">
        <v>83</v>
      </c>
      <c r="I24" s="134">
        <v>171</v>
      </c>
      <c r="J24" s="137">
        <f t="shared" si="0"/>
        <v>8.0319398778769369</v>
      </c>
      <c r="K24" s="134">
        <f t="shared" si="1"/>
        <v>1013</v>
      </c>
      <c r="L24" s="134">
        <f t="shared" si="2"/>
        <v>945</v>
      </c>
      <c r="M24" s="134">
        <f t="shared" si="3"/>
        <v>1958</v>
      </c>
      <c r="N24" s="137">
        <f t="shared" si="4"/>
        <v>91.968060122123063</v>
      </c>
    </row>
    <row r="25" spans="1:14">
      <c r="A25" s="194"/>
      <c r="B25" s="194"/>
      <c r="C25" s="71" t="s">
        <v>139</v>
      </c>
      <c r="D25" s="134">
        <v>663</v>
      </c>
      <c r="E25" s="134">
        <v>695</v>
      </c>
      <c r="F25" s="134">
        <v>1358</v>
      </c>
      <c r="G25" s="134">
        <v>17</v>
      </c>
      <c r="H25" s="134">
        <v>14</v>
      </c>
      <c r="I25" s="134">
        <v>31</v>
      </c>
      <c r="J25" s="137">
        <f t="shared" si="0"/>
        <v>2.2827687776141383</v>
      </c>
      <c r="K25" s="134">
        <f t="shared" si="1"/>
        <v>646</v>
      </c>
      <c r="L25" s="134">
        <f t="shared" si="2"/>
        <v>681</v>
      </c>
      <c r="M25" s="134">
        <f t="shared" si="3"/>
        <v>1327</v>
      </c>
      <c r="N25" s="137">
        <f t="shared" si="4"/>
        <v>97.717231222385863</v>
      </c>
    </row>
    <row r="26" spans="1:14">
      <c r="A26" s="194"/>
      <c r="B26" s="194"/>
      <c r="C26" s="71" t="s">
        <v>140</v>
      </c>
      <c r="D26" s="134">
        <v>1168</v>
      </c>
      <c r="E26" s="134">
        <v>1050</v>
      </c>
      <c r="F26" s="134">
        <v>2218</v>
      </c>
      <c r="G26" s="134">
        <v>123</v>
      </c>
      <c r="H26" s="134">
        <v>119</v>
      </c>
      <c r="I26" s="134">
        <v>242</v>
      </c>
      <c r="J26" s="137">
        <f t="shared" si="0"/>
        <v>10.910730387736701</v>
      </c>
      <c r="K26" s="134">
        <f t="shared" si="1"/>
        <v>1045</v>
      </c>
      <c r="L26" s="134">
        <f t="shared" si="2"/>
        <v>931</v>
      </c>
      <c r="M26" s="134">
        <f t="shared" si="3"/>
        <v>1976</v>
      </c>
      <c r="N26" s="137">
        <f t="shared" si="4"/>
        <v>89.089269612263294</v>
      </c>
    </row>
    <row r="27" spans="1:14">
      <c r="A27" s="195"/>
      <c r="B27" s="195"/>
      <c r="C27" s="71" t="s">
        <v>141</v>
      </c>
      <c r="D27" s="134">
        <v>1394</v>
      </c>
      <c r="E27" s="134">
        <v>1279</v>
      </c>
      <c r="F27" s="134">
        <v>2673</v>
      </c>
      <c r="G27" s="134">
        <v>62</v>
      </c>
      <c r="H27" s="134">
        <v>58</v>
      </c>
      <c r="I27" s="134">
        <v>120</v>
      </c>
      <c r="J27" s="137">
        <f t="shared" si="0"/>
        <v>4.489337822671156</v>
      </c>
      <c r="K27" s="134">
        <f t="shared" si="1"/>
        <v>1332</v>
      </c>
      <c r="L27" s="134">
        <f t="shared" si="2"/>
        <v>1221</v>
      </c>
      <c r="M27" s="134">
        <f t="shared" si="3"/>
        <v>2553</v>
      </c>
      <c r="N27" s="137">
        <f t="shared" si="4"/>
        <v>95.51066217732884</v>
      </c>
    </row>
    <row r="28" spans="1:14" s="112" customFormat="1">
      <c r="A28" s="210" t="s">
        <v>162</v>
      </c>
      <c r="B28" s="211"/>
      <c r="C28" s="212"/>
      <c r="D28" s="135">
        <f>SUM(D24:D27)</f>
        <v>4326</v>
      </c>
      <c r="E28" s="135">
        <f t="shared" ref="E28:I28" si="7">SUM(E24:E27)</f>
        <v>4052</v>
      </c>
      <c r="F28" s="135">
        <f t="shared" si="7"/>
        <v>8378</v>
      </c>
      <c r="G28" s="135">
        <f t="shared" si="7"/>
        <v>290</v>
      </c>
      <c r="H28" s="135">
        <f t="shared" si="7"/>
        <v>274</v>
      </c>
      <c r="I28" s="135">
        <f t="shared" si="7"/>
        <v>564</v>
      </c>
      <c r="J28" s="138">
        <f t="shared" si="0"/>
        <v>6.7319169252804967</v>
      </c>
      <c r="K28" s="135">
        <f>SUM(K24:K27)</f>
        <v>4036</v>
      </c>
      <c r="L28" s="135">
        <f t="shared" si="2"/>
        <v>3778</v>
      </c>
      <c r="M28" s="135">
        <f t="shared" si="3"/>
        <v>7814</v>
      </c>
      <c r="N28" s="138">
        <f t="shared" si="4"/>
        <v>93.268083074719499</v>
      </c>
    </row>
    <row r="29" spans="1:14">
      <c r="A29" s="193">
        <v>4</v>
      </c>
      <c r="B29" s="193" t="s">
        <v>4</v>
      </c>
      <c r="C29" s="71" t="s">
        <v>142</v>
      </c>
      <c r="D29" s="134">
        <v>908</v>
      </c>
      <c r="E29" s="134">
        <v>836</v>
      </c>
      <c r="F29" s="134">
        <v>1744</v>
      </c>
      <c r="G29" s="134">
        <v>28</v>
      </c>
      <c r="H29" s="134">
        <v>26</v>
      </c>
      <c r="I29" s="134">
        <v>54</v>
      </c>
      <c r="J29" s="137">
        <f t="shared" si="0"/>
        <v>3.096330275229358</v>
      </c>
      <c r="K29" s="134">
        <f t="shared" si="1"/>
        <v>880</v>
      </c>
      <c r="L29" s="134">
        <f t="shared" si="2"/>
        <v>810</v>
      </c>
      <c r="M29" s="134">
        <f t="shared" si="3"/>
        <v>1690</v>
      </c>
      <c r="N29" s="137">
        <f t="shared" si="4"/>
        <v>96.903669724770651</v>
      </c>
    </row>
    <row r="30" spans="1:14">
      <c r="A30" s="194"/>
      <c r="B30" s="194"/>
      <c r="C30" s="71" t="s">
        <v>143</v>
      </c>
      <c r="D30" s="134">
        <v>603</v>
      </c>
      <c r="E30" s="134">
        <v>527</v>
      </c>
      <c r="F30" s="134">
        <v>1130</v>
      </c>
      <c r="G30" s="134">
        <v>105</v>
      </c>
      <c r="H30" s="134">
        <v>87</v>
      </c>
      <c r="I30" s="134">
        <v>192</v>
      </c>
      <c r="J30" s="137">
        <f t="shared" si="0"/>
        <v>16.991150442477874</v>
      </c>
      <c r="K30" s="134">
        <f t="shared" si="1"/>
        <v>498</v>
      </c>
      <c r="L30" s="134">
        <f t="shared" si="2"/>
        <v>440</v>
      </c>
      <c r="M30" s="134">
        <f t="shared" si="3"/>
        <v>938</v>
      </c>
      <c r="N30" s="137">
        <f t="shared" si="4"/>
        <v>83.008849557522126</v>
      </c>
    </row>
    <row r="31" spans="1:14">
      <c r="A31" s="194"/>
      <c r="B31" s="194"/>
      <c r="C31" s="71" t="s">
        <v>144</v>
      </c>
      <c r="D31" s="134">
        <v>469</v>
      </c>
      <c r="E31" s="134">
        <v>396</v>
      </c>
      <c r="F31" s="134">
        <v>865</v>
      </c>
      <c r="G31" s="134">
        <v>50</v>
      </c>
      <c r="H31" s="134">
        <v>49</v>
      </c>
      <c r="I31" s="134">
        <v>99</v>
      </c>
      <c r="J31" s="137">
        <f t="shared" si="0"/>
        <v>11.445086705202312</v>
      </c>
      <c r="K31" s="134">
        <f t="shared" si="1"/>
        <v>419</v>
      </c>
      <c r="L31" s="134">
        <f t="shared" si="2"/>
        <v>347</v>
      </c>
      <c r="M31" s="134">
        <f t="shared" si="3"/>
        <v>766</v>
      </c>
      <c r="N31" s="137">
        <f t="shared" si="4"/>
        <v>88.554913294797686</v>
      </c>
    </row>
    <row r="32" spans="1:14">
      <c r="A32" s="194"/>
      <c r="B32" s="194"/>
      <c r="C32" s="71" t="s">
        <v>145</v>
      </c>
      <c r="D32" s="134">
        <v>251</v>
      </c>
      <c r="E32" s="134">
        <v>214</v>
      </c>
      <c r="F32" s="134">
        <v>465</v>
      </c>
      <c r="G32" s="134">
        <v>122</v>
      </c>
      <c r="H32" s="134">
        <v>88</v>
      </c>
      <c r="I32" s="134">
        <v>210</v>
      </c>
      <c r="J32" s="137">
        <f t="shared" si="0"/>
        <v>45.161290322580641</v>
      </c>
      <c r="K32" s="134">
        <f t="shared" si="1"/>
        <v>129</v>
      </c>
      <c r="L32" s="134">
        <f t="shared" si="2"/>
        <v>126</v>
      </c>
      <c r="M32" s="134">
        <f t="shared" si="3"/>
        <v>255</v>
      </c>
      <c r="N32" s="137">
        <f t="shared" si="4"/>
        <v>54.838709677419352</v>
      </c>
    </row>
    <row r="33" spans="1:14">
      <c r="A33" s="195"/>
      <c r="B33" s="195"/>
      <c r="C33" s="71" t="s">
        <v>146</v>
      </c>
      <c r="D33" s="134">
        <v>186</v>
      </c>
      <c r="E33" s="134">
        <v>149</v>
      </c>
      <c r="F33" s="134">
        <v>335</v>
      </c>
      <c r="G33" s="134">
        <v>10</v>
      </c>
      <c r="H33" s="134">
        <v>10</v>
      </c>
      <c r="I33" s="134">
        <v>20</v>
      </c>
      <c r="J33" s="137">
        <f t="shared" si="0"/>
        <v>5.9701492537313428</v>
      </c>
      <c r="K33" s="134">
        <f t="shared" si="1"/>
        <v>176</v>
      </c>
      <c r="L33" s="134">
        <f t="shared" si="2"/>
        <v>139</v>
      </c>
      <c r="M33" s="134">
        <f t="shared" si="3"/>
        <v>315</v>
      </c>
      <c r="N33" s="137">
        <f t="shared" si="4"/>
        <v>94.029850746268664</v>
      </c>
    </row>
    <row r="34" spans="1:14" s="112" customFormat="1">
      <c r="A34" s="210" t="s">
        <v>162</v>
      </c>
      <c r="B34" s="211"/>
      <c r="C34" s="212"/>
      <c r="D34" s="135">
        <f>SUM(D29:D33)</f>
        <v>2417</v>
      </c>
      <c r="E34" s="135">
        <f t="shared" ref="E34:I34" si="8">SUM(E29:E33)</f>
        <v>2122</v>
      </c>
      <c r="F34" s="135">
        <f t="shared" si="8"/>
        <v>4539</v>
      </c>
      <c r="G34" s="135">
        <f t="shared" si="8"/>
        <v>315</v>
      </c>
      <c r="H34" s="135">
        <f t="shared" si="8"/>
        <v>260</v>
      </c>
      <c r="I34" s="135">
        <f t="shared" si="8"/>
        <v>575</v>
      </c>
      <c r="J34" s="138">
        <f t="shared" si="0"/>
        <v>12.6679885437321</v>
      </c>
      <c r="K34" s="135">
        <f>SUM(K29:K33)</f>
        <v>2102</v>
      </c>
      <c r="L34" s="135">
        <f t="shared" si="2"/>
        <v>1862</v>
      </c>
      <c r="M34" s="135">
        <f t="shared" si="3"/>
        <v>3964</v>
      </c>
      <c r="N34" s="138">
        <f t="shared" si="4"/>
        <v>87.332011456267907</v>
      </c>
    </row>
    <row r="35" spans="1:14">
      <c r="A35" s="193">
        <v>5</v>
      </c>
      <c r="B35" s="193" t="s">
        <v>5</v>
      </c>
      <c r="C35" s="71" t="s">
        <v>147</v>
      </c>
      <c r="D35" s="134">
        <v>871</v>
      </c>
      <c r="E35" s="134">
        <v>750</v>
      </c>
      <c r="F35" s="134">
        <v>1621</v>
      </c>
      <c r="G35" s="134">
        <v>34</v>
      </c>
      <c r="H35" s="134">
        <v>20</v>
      </c>
      <c r="I35" s="134">
        <v>54</v>
      </c>
      <c r="J35" s="137">
        <f t="shared" si="0"/>
        <v>3.3312769895126464</v>
      </c>
      <c r="K35" s="134">
        <f t="shared" si="1"/>
        <v>837</v>
      </c>
      <c r="L35" s="134">
        <f t="shared" si="2"/>
        <v>730</v>
      </c>
      <c r="M35" s="134">
        <f t="shared" si="3"/>
        <v>1567</v>
      </c>
      <c r="N35" s="137">
        <f t="shared" si="4"/>
        <v>96.668723010487355</v>
      </c>
    </row>
    <row r="36" spans="1:14">
      <c r="A36" s="194"/>
      <c r="B36" s="194"/>
      <c r="C36" s="71" t="s">
        <v>148</v>
      </c>
      <c r="D36" s="134">
        <v>371</v>
      </c>
      <c r="E36" s="134">
        <v>344</v>
      </c>
      <c r="F36" s="134">
        <v>715</v>
      </c>
      <c r="G36" s="134">
        <v>12</v>
      </c>
      <c r="H36" s="134">
        <v>10</v>
      </c>
      <c r="I36" s="134">
        <v>22</v>
      </c>
      <c r="J36" s="137">
        <f t="shared" si="0"/>
        <v>3.0769230769230771</v>
      </c>
      <c r="K36" s="134">
        <f t="shared" si="1"/>
        <v>359</v>
      </c>
      <c r="L36" s="134">
        <f t="shared" si="2"/>
        <v>334</v>
      </c>
      <c r="M36" s="134">
        <f t="shared" si="3"/>
        <v>693</v>
      </c>
      <c r="N36" s="137">
        <f t="shared" si="4"/>
        <v>96.92307692307692</v>
      </c>
    </row>
    <row r="37" spans="1:14">
      <c r="A37" s="194"/>
      <c r="B37" s="194"/>
      <c r="C37" s="71" t="s">
        <v>149</v>
      </c>
      <c r="D37" s="134">
        <v>300</v>
      </c>
      <c r="E37" s="134">
        <v>290</v>
      </c>
      <c r="F37" s="134">
        <v>590</v>
      </c>
      <c r="G37" s="134">
        <v>13</v>
      </c>
      <c r="H37" s="134">
        <v>10</v>
      </c>
      <c r="I37" s="134">
        <v>23</v>
      </c>
      <c r="J37" s="137">
        <f t="shared" si="0"/>
        <v>3.898305084745763</v>
      </c>
      <c r="K37" s="134">
        <f t="shared" si="1"/>
        <v>287</v>
      </c>
      <c r="L37" s="134">
        <f t="shared" si="2"/>
        <v>280</v>
      </c>
      <c r="M37" s="134">
        <f t="shared" si="3"/>
        <v>567</v>
      </c>
      <c r="N37" s="137">
        <f t="shared" si="4"/>
        <v>96.101694915254228</v>
      </c>
    </row>
    <row r="38" spans="1:14">
      <c r="A38" s="194"/>
      <c r="B38" s="194"/>
      <c r="C38" s="71" t="s">
        <v>150</v>
      </c>
      <c r="D38" s="134">
        <v>392</v>
      </c>
      <c r="E38" s="134">
        <v>339</v>
      </c>
      <c r="F38" s="134">
        <v>731</v>
      </c>
      <c r="G38" s="134">
        <v>230</v>
      </c>
      <c r="H38" s="134">
        <v>188</v>
      </c>
      <c r="I38" s="134">
        <v>418</v>
      </c>
      <c r="J38" s="137">
        <f t="shared" si="0"/>
        <v>57.181942544459638</v>
      </c>
      <c r="K38" s="134">
        <f t="shared" si="1"/>
        <v>162</v>
      </c>
      <c r="L38" s="134">
        <f t="shared" si="2"/>
        <v>151</v>
      </c>
      <c r="M38" s="134">
        <f t="shared" si="3"/>
        <v>313</v>
      </c>
      <c r="N38" s="137">
        <f t="shared" si="4"/>
        <v>42.818057455540355</v>
      </c>
    </row>
    <row r="39" spans="1:14">
      <c r="A39" s="194"/>
      <c r="B39" s="194"/>
      <c r="C39" s="71" t="s">
        <v>151</v>
      </c>
      <c r="D39" s="134">
        <v>260</v>
      </c>
      <c r="E39" s="134">
        <v>252</v>
      </c>
      <c r="F39" s="134">
        <v>512</v>
      </c>
      <c r="G39" s="134">
        <v>2</v>
      </c>
      <c r="H39" s="134">
        <v>5</v>
      </c>
      <c r="I39" s="134">
        <v>7</v>
      </c>
      <c r="J39" s="137">
        <f t="shared" si="0"/>
        <v>1.3671875</v>
      </c>
      <c r="K39" s="134">
        <f t="shared" si="1"/>
        <v>258</v>
      </c>
      <c r="L39" s="134">
        <f t="shared" si="2"/>
        <v>247</v>
      </c>
      <c r="M39" s="134">
        <f t="shared" si="3"/>
        <v>505</v>
      </c>
      <c r="N39" s="137">
        <f t="shared" si="4"/>
        <v>98.6328125</v>
      </c>
    </row>
    <row r="40" spans="1:14">
      <c r="A40" s="194"/>
      <c r="B40" s="194"/>
      <c r="C40" s="71" t="s">
        <v>152</v>
      </c>
      <c r="D40" s="134">
        <v>215</v>
      </c>
      <c r="E40" s="134">
        <v>206</v>
      </c>
      <c r="F40" s="134">
        <v>421</v>
      </c>
      <c r="G40" s="134">
        <v>3</v>
      </c>
      <c r="H40" s="134">
        <v>8</v>
      </c>
      <c r="I40" s="134">
        <v>11</v>
      </c>
      <c r="J40" s="137">
        <f t="shared" si="0"/>
        <v>2.6128266033254155</v>
      </c>
      <c r="K40" s="134">
        <f t="shared" si="1"/>
        <v>212</v>
      </c>
      <c r="L40" s="134">
        <f t="shared" si="2"/>
        <v>198</v>
      </c>
      <c r="M40" s="134">
        <f t="shared" si="3"/>
        <v>410</v>
      </c>
      <c r="N40" s="137">
        <f t="shared" si="4"/>
        <v>97.387173396674584</v>
      </c>
    </row>
    <row r="41" spans="1:14">
      <c r="A41" s="195"/>
      <c r="B41" s="195"/>
      <c r="C41" s="71" t="s">
        <v>153</v>
      </c>
      <c r="D41" s="134">
        <v>234</v>
      </c>
      <c r="E41" s="134">
        <v>200</v>
      </c>
      <c r="F41" s="134">
        <v>434</v>
      </c>
      <c r="G41" s="134">
        <v>4</v>
      </c>
      <c r="H41" s="134">
        <v>9</v>
      </c>
      <c r="I41" s="134">
        <v>13</v>
      </c>
      <c r="J41" s="137">
        <f t="shared" si="0"/>
        <v>2.9953917050691241</v>
      </c>
      <c r="K41" s="134">
        <f t="shared" si="1"/>
        <v>230</v>
      </c>
      <c r="L41" s="134">
        <f t="shared" si="2"/>
        <v>191</v>
      </c>
      <c r="M41" s="134">
        <f t="shared" si="3"/>
        <v>421</v>
      </c>
      <c r="N41" s="137">
        <f t="shared" si="4"/>
        <v>97.004608294930875</v>
      </c>
    </row>
    <row r="42" spans="1:14" s="112" customFormat="1">
      <c r="A42" s="210" t="s">
        <v>162</v>
      </c>
      <c r="B42" s="211"/>
      <c r="C42" s="212"/>
      <c r="D42" s="135">
        <f>SUM(D35:D41)</f>
        <v>2643</v>
      </c>
      <c r="E42" s="135">
        <f t="shared" ref="E42:I42" si="9">SUM(E35:E41)</f>
        <v>2381</v>
      </c>
      <c r="F42" s="135">
        <f t="shared" si="9"/>
        <v>5024</v>
      </c>
      <c r="G42" s="135">
        <f t="shared" si="9"/>
        <v>298</v>
      </c>
      <c r="H42" s="135">
        <f t="shared" si="9"/>
        <v>250</v>
      </c>
      <c r="I42" s="135">
        <f t="shared" si="9"/>
        <v>548</v>
      </c>
      <c r="J42" s="138">
        <f t="shared" si="0"/>
        <v>10.907643312101911</v>
      </c>
      <c r="K42" s="135">
        <f t="shared" si="1"/>
        <v>2345</v>
      </c>
      <c r="L42" s="135">
        <f t="shared" si="2"/>
        <v>2131</v>
      </c>
      <c r="M42" s="135">
        <f t="shared" si="3"/>
        <v>4476</v>
      </c>
      <c r="N42" s="138">
        <f t="shared" si="4"/>
        <v>89.092356687898089</v>
      </c>
    </row>
    <row r="43" spans="1:14">
      <c r="A43" s="193">
        <v>6</v>
      </c>
      <c r="B43" s="193" t="s">
        <v>6</v>
      </c>
      <c r="C43" s="71" t="s">
        <v>154</v>
      </c>
      <c r="D43" s="134">
        <v>1465</v>
      </c>
      <c r="E43" s="134">
        <v>1390</v>
      </c>
      <c r="F43" s="134">
        <v>2855</v>
      </c>
      <c r="G43" s="134">
        <v>88</v>
      </c>
      <c r="H43" s="134">
        <v>73</v>
      </c>
      <c r="I43" s="134">
        <v>161</v>
      </c>
      <c r="J43" s="137">
        <f t="shared" si="0"/>
        <v>5.63922942206655</v>
      </c>
      <c r="K43" s="134">
        <f t="shared" si="1"/>
        <v>1377</v>
      </c>
      <c r="L43" s="134">
        <f t="shared" si="2"/>
        <v>1317</v>
      </c>
      <c r="M43" s="134">
        <f t="shared" si="3"/>
        <v>2694</v>
      </c>
      <c r="N43" s="137">
        <f t="shared" si="4"/>
        <v>94.360770577933451</v>
      </c>
    </row>
    <row r="44" spans="1:14">
      <c r="A44" s="194"/>
      <c r="B44" s="194"/>
      <c r="C44" s="71" t="s">
        <v>155</v>
      </c>
      <c r="D44" s="134">
        <v>530</v>
      </c>
      <c r="E44" s="134">
        <v>492</v>
      </c>
      <c r="F44" s="134">
        <v>1022</v>
      </c>
      <c r="G44" s="134">
        <v>141</v>
      </c>
      <c r="H44" s="134">
        <v>139</v>
      </c>
      <c r="I44" s="134">
        <v>280</v>
      </c>
      <c r="J44" s="137">
        <f t="shared" si="0"/>
        <v>27.397260273972602</v>
      </c>
      <c r="K44" s="134">
        <f t="shared" si="1"/>
        <v>389</v>
      </c>
      <c r="L44" s="134">
        <f t="shared" si="2"/>
        <v>353</v>
      </c>
      <c r="M44" s="134">
        <f t="shared" si="3"/>
        <v>742</v>
      </c>
      <c r="N44" s="137">
        <f t="shared" si="4"/>
        <v>72.602739726027394</v>
      </c>
    </row>
    <row r="45" spans="1:14">
      <c r="A45" s="194"/>
      <c r="B45" s="194"/>
      <c r="C45" s="71" t="s">
        <v>156</v>
      </c>
      <c r="D45" s="134">
        <v>554</v>
      </c>
      <c r="E45" s="134">
        <v>573</v>
      </c>
      <c r="F45" s="134">
        <v>1127</v>
      </c>
      <c r="G45" s="134">
        <v>31</v>
      </c>
      <c r="H45" s="134">
        <v>34</v>
      </c>
      <c r="I45" s="134">
        <v>65</v>
      </c>
      <c r="J45" s="137">
        <f t="shared" si="0"/>
        <v>5.7675244010647742</v>
      </c>
      <c r="K45" s="134">
        <f t="shared" si="1"/>
        <v>523</v>
      </c>
      <c r="L45" s="134">
        <f t="shared" si="2"/>
        <v>539</v>
      </c>
      <c r="M45" s="134">
        <f t="shared" si="3"/>
        <v>1062</v>
      </c>
      <c r="N45" s="137">
        <f t="shared" si="4"/>
        <v>94.232475598935224</v>
      </c>
    </row>
    <row r="46" spans="1:14">
      <c r="A46" s="195"/>
      <c r="B46" s="195"/>
      <c r="C46" s="71" t="s">
        <v>157</v>
      </c>
      <c r="D46" s="134">
        <v>470</v>
      </c>
      <c r="E46" s="134">
        <v>488</v>
      </c>
      <c r="F46" s="134">
        <v>958</v>
      </c>
      <c r="G46" s="134">
        <v>28</v>
      </c>
      <c r="H46" s="134">
        <v>21</v>
      </c>
      <c r="I46" s="134">
        <v>49</v>
      </c>
      <c r="J46" s="137">
        <f t="shared" si="0"/>
        <v>5.1148225469728601</v>
      </c>
      <c r="K46" s="134">
        <f t="shared" si="1"/>
        <v>442</v>
      </c>
      <c r="L46" s="134">
        <f t="shared" si="2"/>
        <v>467</v>
      </c>
      <c r="M46" s="134">
        <f t="shared" si="3"/>
        <v>909</v>
      </c>
      <c r="N46" s="137">
        <f t="shared" si="4"/>
        <v>94.88517745302714</v>
      </c>
    </row>
    <row r="47" spans="1:14" s="112" customFormat="1">
      <c r="A47" s="210" t="s">
        <v>162</v>
      </c>
      <c r="B47" s="211"/>
      <c r="C47" s="212"/>
      <c r="D47" s="135">
        <f>SUM(D43:D46)</f>
        <v>3019</v>
      </c>
      <c r="E47" s="135">
        <f t="shared" ref="E47:I47" si="10">SUM(E43:E46)</f>
        <v>2943</v>
      </c>
      <c r="F47" s="135">
        <f t="shared" si="10"/>
        <v>5962</v>
      </c>
      <c r="G47" s="135">
        <f t="shared" si="10"/>
        <v>288</v>
      </c>
      <c r="H47" s="135">
        <f t="shared" si="10"/>
        <v>267</v>
      </c>
      <c r="I47" s="135">
        <f t="shared" si="10"/>
        <v>555</v>
      </c>
      <c r="J47" s="138">
        <f t="shared" si="0"/>
        <v>9.3089567259308961</v>
      </c>
      <c r="K47" s="135">
        <f t="shared" si="1"/>
        <v>2731</v>
      </c>
      <c r="L47" s="135">
        <f t="shared" si="2"/>
        <v>2676</v>
      </c>
      <c r="M47" s="135">
        <f t="shared" si="3"/>
        <v>5407</v>
      </c>
      <c r="N47" s="138">
        <f t="shared" si="4"/>
        <v>90.691043274069102</v>
      </c>
    </row>
    <row r="48" spans="1:14">
      <c r="A48" s="71">
        <v>7</v>
      </c>
      <c r="B48" s="71" t="s">
        <v>7</v>
      </c>
      <c r="C48" s="71" t="s">
        <v>158</v>
      </c>
      <c r="D48" s="134">
        <v>1249</v>
      </c>
      <c r="E48" s="134">
        <v>1163</v>
      </c>
      <c r="F48" s="134">
        <v>2412</v>
      </c>
      <c r="G48" s="134">
        <v>78</v>
      </c>
      <c r="H48" s="134">
        <v>102</v>
      </c>
      <c r="I48" s="134">
        <v>180</v>
      </c>
      <c r="J48" s="137">
        <f t="shared" si="0"/>
        <v>7.4626865671641784</v>
      </c>
      <c r="K48" s="134">
        <f t="shared" si="1"/>
        <v>1171</v>
      </c>
      <c r="L48" s="134">
        <f t="shared" si="2"/>
        <v>1061</v>
      </c>
      <c r="M48" s="134">
        <f t="shared" si="3"/>
        <v>2232</v>
      </c>
      <c r="N48" s="137">
        <f t="shared" si="4"/>
        <v>92.537313432835816</v>
      </c>
    </row>
    <row r="49" spans="1:14">
      <c r="A49" s="71"/>
      <c r="B49" s="71"/>
      <c r="C49" s="71" t="s">
        <v>159</v>
      </c>
      <c r="D49" s="134">
        <v>794</v>
      </c>
      <c r="E49" s="134">
        <v>721</v>
      </c>
      <c r="F49" s="134">
        <v>1515</v>
      </c>
      <c r="G49" s="134">
        <v>17</v>
      </c>
      <c r="H49" s="134">
        <v>14</v>
      </c>
      <c r="I49" s="134">
        <v>31</v>
      </c>
      <c r="J49" s="137">
        <f t="shared" si="0"/>
        <v>2.0462046204620461</v>
      </c>
      <c r="K49" s="134">
        <f t="shared" si="1"/>
        <v>777</v>
      </c>
      <c r="L49" s="134">
        <f t="shared" si="2"/>
        <v>707</v>
      </c>
      <c r="M49" s="134">
        <f t="shared" si="3"/>
        <v>1484</v>
      </c>
      <c r="N49" s="137">
        <f t="shared" si="4"/>
        <v>97.953795379537951</v>
      </c>
    </row>
    <row r="50" spans="1:14">
      <c r="A50" s="71"/>
      <c r="B50" s="71"/>
      <c r="C50" s="71" t="s">
        <v>160</v>
      </c>
      <c r="D50" s="134">
        <v>356</v>
      </c>
      <c r="E50" s="134">
        <v>326</v>
      </c>
      <c r="F50" s="134">
        <v>682</v>
      </c>
      <c r="G50" s="134">
        <v>23</v>
      </c>
      <c r="H50" s="134">
        <v>23</v>
      </c>
      <c r="I50" s="134">
        <v>46</v>
      </c>
      <c r="J50" s="137">
        <f t="shared" si="0"/>
        <v>6.7448680351906152</v>
      </c>
      <c r="K50" s="134">
        <f t="shared" si="1"/>
        <v>333</v>
      </c>
      <c r="L50" s="134">
        <f t="shared" si="2"/>
        <v>303</v>
      </c>
      <c r="M50" s="134">
        <f t="shared" si="3"/>
        <v>636</v>
      </c>
      <c r="N50" s="137">
        <f t="shared" si="4"/>
        <v>93.255131964809379</v>
      </c>
    </row>
    <row r="51" spans="1:14">
      <c r="A51" s="71"/>
      <c r="B51" s="71"/>
      <c r="C51" s="71" t="s">
        <v>161</v>
      </c>
      <c r="D51" s="134">
        <v>464</v>
      </c>
      <c r="E51" s="134">
        <v>406</v>
      </c>
      <c r="F51" s="134">
        <v>870</v>
      </c>
      <c r="G51" s="134">
        <v>21</v>
      </c>
      <c r="H51" s="134">
        <v>13</v>
      </c>
      <c r="I51" s="134">
        <v>34</v>
      </c>
      <c r="J51" s="137">
        <f t="shared" si="0"/>
        <v>3.9080459770114944</v>
      </c>
      <c r="K51" s="134">
        <f t="shared" si="1"/>
        <v>443</v>
      </c>
      <c r="L51" s="134">
        <f t="shared" si="2"/>
        <v>393</v>
      </c>
      <c r="M51" s="134">
        <f>F51-I51</f>
        <v>836</v>
      </c>
      <c r="N51" s="137">
        <f t="shared" si="4"/>
        <v>96.091954022988503</v>
      </c>
    </row>
    <row r="52" spans="1:14" s="112" customFormat="1">
      <c r="A52" s="206" t="s">
        <v>162</v>
      </c>
      <c r="B52" s="206"/>
      <c r="C52" s="206"/>
      <c r="D52" s="135">
        <f>SUM(D48:D51)</f>
        <v>2863</v>
      </c>
      <c r="E52" s="135">
        <f t="shared" ref="E52:I52" si="11">SUM(E48:E51)</f>
        <v>2616</v>
      </c>
      <c r="F52" s="135">
        <f t="shared" si="11"/>
        <v>5479</v>
      </c>
      <c r="G52" s="135">
        <f t="shared" si="11"/>
        <v>139</v>
      </c>
      <c r="H52" s="135">
        <f t="shared" si="11"/>
        <v>152</v>
      </c>
      <c r="I52" s="135">
        <f t="shared" si="11"/>
        <v>291</v>
      </c>
      <c r="J52" s="138">
        <f t="shared" si="0"/>
        <v>5.3111881730242745</v>
      </c>
      <c r="K52" s="135">
        <f t="shared" si="1"/>
        <v>2724</v>
      </c>
      <c r="L52" s="135">
        <f t="shared" si="2"/>
        <v>2464</v>
      </c>
      <c r="M52" s="135">
        <f>F52-I52</f>
        <v>5188</v>
      </c>
      <c r="N52" s="138">
        <f t="shared" si="4"/>
        <v>94.688811826975723</v>
      </c>
    </row>
    <row r="53" spans="1:14" s="112" customFormat="1">
      <c r="A53" s="207" t="s">
        <v>199</v>
      </c>
      <c r="B53" s="208"/>
      <c r="C53" s="209"/>
      <c r="D53" s="136">
        <f>D11+D23+D28+D34+D42+D47+D52</f>
        <v>28300</v>
      </c>
      <c r="E53" s="136">
        <f t="shared" ref="E53:M53" si="12">E11+E23+E28+E34+E42+E47+E52</f>
        <v>26346</v>
      </c>
      <c r="F53" s="136">
        <f t="shared" si="12"/>
        <v>54646</v>
      </c>
      <c r="G53" s="136">
        <f t="shared" si="12"/>
        <v>2779</v>
      </c>
      <c r="H53" s="136">
        <f t="shared" si="12"/>
        <v>2543</v>
      </c>
      <c r="I53" s="136">
        <f t="shared" si="12"/>
        <v>5322</v>
      </c>
      <c r="J53" s="139">
        <f t="shared" si="0"/>
        <v>9.739047688760385</v>
      </c>
      <c r="K53" s="136">
        <f t="shared" si="12"/>
        <v>25521</v>
      </c>
      <c r="L53" s="136">
        <f t="shared" si="12"/>
        <v>23803</v>
      </c>
      <c r="M53" s="136">
        <f t="shared" si="12"/>
        <v>49324</v>
      </c>
      <c r="N53" s="139">
        <f t="shared" si="4"/>
        <v>90.26095231123962</v>
      </c>
    </row>
    <row r="54" spans="1:14" ht="15.75">
      <c r="A54" s="23" t="s">
        <v>88</v>
      </c>
      <c r="B54" s="11"/>
      <c r="C54" s="11"/>
    </row>
    <row r="55" spans="1:14" ht="15.75">
      <c r="A55" s="23" t="s">
        <v>98</v>
      </c>
      <c r="B55" s="11"/>
      <c r="C55" s="11"/>
      <c r="D55" s="26"/>
    </row>
    <row r="56" spans="1:14" ht="15.75">
      <c r="K56" s="26" t="s">
        <v>97</v>
      </c>
      <c r="L56" s="11"/>
      <c r="M56" s="11"/>
      <c r="N56" s="11"/>
    </row>
    <row r="57" spans="1:14" ht="15.75">
      <c r="K57" s="27" t="s">
        <v>89</v>
      </c>
      <c r="L57" s="11"/>
      <c r="M57" s="11"/>
      <c r="N57" s="11"/>
    </row>
    <row r="58" spans="1:14" ht="15.75">
      <c r="K58" s="27" t="s">
        <v>90</v>
      </c>
      <c r="L58" s="11"/>
      <c r="M58" s="11"/>
      <c r="N58" s="11"/>
    </row>
    <row r="59" spans="1:14" ht="15.75">
      <c r="K59" s="26"/>
      <c r="L59" s="11"/>
      <c r="M59" s="11"/>
      <c r="N59" s="11"/>
    </row>
    <row r="60" spans="1:14" ht="15.75">
      <c r="K60" s="26"/>
      <c r="L60" s="11"/>
      <c r="M60" s="11"/>
      <c r="N60" s="11"/>
    </row>
    <row r="61" spans="1:14" ht="15.75">
      <c r="K61" s="26"/>
      <c r="L61" s="11"/>
      <c r="M61" s="11"/>
      <c r="N61" s="11"/>
    </row>
    <row r="62" spans="1:14" ht="15.75">
      <c r="K62" s="28" t="s">
        <v>91</v>
      </c>
      <c r="L62" s="11"/>
      <c r="M62" s="11"/>
      <c r="N62" s="11"/>
    </row>
    <row r="63" spans="1:14" ht="15.75">
      <c r="K63" s="26" t="s">
        <v>92</v>
      </c>
      <c r="L63" s="11"/>
      <c r="M63" s="11"/>
      <c r="N63" s="11"/>
    </row>
    <row r="64" spans="1:14" ht="15.75">
      <c r="K64" s="26" t="s">
        <v>93</v>
      </c>
      <c r="L64" s="11"/>
      <c r="M64" s="11"/>
      <c r="N64" s="11"/>
    </row>
  </sheetData>
  <mergeCells count="29">
    <mergeCell ref="A52:C52"/>
    <mergeCell ref="A53:C53"/>
    <mergeCell ref="A35:A41"/>
    <mergeCell ref="B35:B41"/>
    <mergeCell ref="A42:C42"/>
    <mergeCell ref="A43:A46"/>
    <mergeCell ref="B43:B46"/>
    <mergeCell ref="A47:C47"/>
    <mergeCell ref="A34:C34"/>
    <mergeCell ref="A7:A10"/>
    <mergeCell ref="B7:B10"/>
    <mergeCell ref="A11:C11"/>
    <mergeCell ref="A12:A22"/>
    <mergeCell ref="B12:B22"/>
    <mergeCell ref="A23:C23"/>
    <mergeCell ref="A24:A27"/>
    <mergeCell ref="B24:B27"/>
    <mergeCell ref="A28:C28"/>
    <mergeCell ref="A29:A33"/>
    <mergeCell ref="B29:B33"/>
    <mergeCell ref="A1:N1"/>
    <mergeCell ref="A2:N2"/>
    <mergeCell ref="A4:A6"/>
    <mergeCell ref="B4:B6"/>
    <mergeCell ref="C4:C6"/>
    <mergeCell ref="D4:N4"/>
    <mergeCell ref="D5:F5"/>
    <mergeCell ref="G5:J5"/>
    <mergeCell ref="K5:N5"/>
  </mergeCells>
  <pageMargins left="0.7" right="0.7" top="0.75" bottom="0.75" header="0.3" footer="0.3"/>
  <pageSetup paperSize="9" scale="70" orientation="landscape" horizontalDpi="0" verticalDpi="0" r:id="rId1"/>
  <headerFooter differentFirst="1">
    <oddFooter>&amp;R36</oddFooter>
    <firstFooter>&amp;R35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28"/>
  <sheetViews>
    <sheetView view="pageLayout" workbookViewId="0">
      <selection activeCell="F17" sqref="A17:F17"/>
    </sheetView>
  </sheetViews>
  <sheetFormatPr defaultRowHeight="15"/>
  <cols>
    <col min="1" max="1" width="3.85546875" customWidth="1"/>
    <col min="2" max="2" width="33.5703125" customWidth="1"/>
    <col min="3" max="4" width="17.5703125" customWidth="1"/>
    <col min="5" max="5" width="28" customWidth="1"/>
    <col min="6" max="6" width="17" customWidth="1"/>
  </cols>
  <sheetData>
    <row r="1" spans="1:6" ht="18">
      <c r="A1" s="176" t="s">
        <v>105</v>
      </c>
      <c r="B1" s="176"/>
      <c r="C1" s="176"/>
      <c r="D1" s="176"/>
      <c r="E1" s="176"/>
      <c r="F1" s="176"/>
    </row>
    <row r="2" spans="1:6" ht="18">
      <c r="A2" s="176" t="s">
        <v>107</v>
      </c>
      <c r="B2" s="176"/>
      <c r="C2" s="176"/>
      <c r="D2" s="176"/>
      <c r="E2" s="176"/>
      <c r="F2" s="176"/>
    </row>
    <row r="4" spans="1:6" ht="18">
      <c r="A4" s="184" t="s">
        <v>9</v>
      </c>
      <c r="B4" s="184" t="s">
        <v>122</v>
      </c>
      <c r="C4" s="184" t="s">
        <v>164</v>
      </c>
      <c r="D4" s="184"/>
      <c r="E4" s="184" t="s">
        <v>165</v>
      </c>
      <c r="F4" s="184" t="s">
        <v>8</v>
      </c>
    </row>
    <row r="5" spans="1:6" ht="18">
      <c r="A5" s="184"/>
      <c r="B5" s="184"/>
      <c r="C5" s="75" t="s">
        <v>30</v>
      </c>
      <c r="D5" s="75" t="s">
        <v>31</v>
      </c>
      <c r="E5" s="184"/>
      <c r="F5" s="184"/>
    </row>
    <row r="6" spans="1:6" ht="15.75">
      <c r="A6" s="34">
        <v>1</v>
      </c>
      <c r="B6" s="74" t="s">
        <v>127</v>
      </c>
      <c r="C6" s="96">
        <v>2142</v>
      </c>
      <c r="D6" s="96">
        <v>2162</v>
      </c>
      <c r="E6" s="96">
        <v>1281</v>
      </c>
      <c r="F6" s="35">
        <f>C6+D6</f>
        <v>4304</v>
      </c>
    </row>
    <row r="7" spans="1:6" ht="15.75">
      <c r="A7" s="34">
        <v>2</v>
      </c>
      <c r="B7" s="74" t="s">
        <v>128</v>
      </c>
      <c r="C7" s="96">
        <v>2167</v>
      </c>
      <c r="D7" s="96">
        <v>2281</v>
      </c>
      <c r="E7" s="96">
        <v>1315</v>
      </c>
      <c r="F7" s="35">
        <f t="shared" ref="F7:F16" si="0">C7+D7</f>
        <v>4448</v>
      </c>
    </row>
    <row r="8" spans="1:6" ht="15.75">
      <c r="A8" s="34">
        <v>3</v>
      </c>
      <c r="B8" s="74" t="s">
        <v>129</v>
      </c>
      <c r="C8" s="96">
        <v>1097</v>
      </c>
      <c r="D8" s="96">
        <v>1099</v>
      </c>
      <c r="E8" s="96">
        <v>678</v>
      </c>
      <c r="F8" s="35">
        <f t="shared" si="0"/>
        <v>2196</v>
      </c>
    </row>
    <row r="9" spans="1:6" ht="15.75">
      <c r="A9" s="34">
        <v>4</v>
      </c>
      <c r="B9" s="74" t="s">
        <v>130</v>
      </c>
      <c r="C9" s="96">
        <v>1292</v>
      </c>
      <c r="D9" s="96">
        <v>1275</v>
      </c>
      <c r="E9" s="96">
        <v>736</v>
      </c>
      <c r="F9" s="35">
        <f t="shared" si="0"/>
        <v>2567</v>
      </c>
    </row>
    <row r="10" spans="1:6" ht="15.75">
      <c r="A10" s="34">
        <v>5</v>
      </c>
      <c r="B10" s="74" t="s">
        <v>131</v>
      </c>
      <c r="C10" s="96">
        <v>1925</v>
      </c>
      <c r="D10" s="96">
        <v>1887</v>
      </c>
      <c r="E10" s="96">
        <v>1040</v>
      </c>
      <c r="F10" s="35">
        <f t="shared" si="0"/>
        <v>3812</v>
      </c>
    </row>
    <row r="11" spans="1:6" ht="15.75">
      <c r="A11" s="34">
        <v>6</v>
      </c>
      <c r="B11" s="74" t="s">
        <v>132</v>
      </c>
      <c r="C11" s="96">
        <v>1971</v>
      </c>
      <c r="D11" s="96">
        <v>1987</v>
      </c>
      <c r="E11" s="96">
        <v>1125</v>
      </c>
      <c r="F11" s="35">
        <f t="shared" si="0"/>
        <v>3958</v>
      </c>
    </row>
    <row r="12" spans="1:6" ht="15.75">
      <c r="A12" s="34">
        <v>7</v>
      </c>
      <c r="B12" s="74" t="s">
        <v>133</v>
      </c>
      <c r="C12" s="96">
        <v>994</v>
      </c>
      <c r="D12" s="96">
        <v>1046</v>
      </c>
      <c r="E12" s="96">
        <v>617</v>
      </c>
      <c r="F12" s="35">
        <f t="shared" si="0"/>
        <v>2040</v>
      </c>
    </row>
    <row r="13" spans="1:6" ht="15.75">
      <c r="A13" s="34">
        <v>8</v>
      </c>
      <c r="B13" s="74" t="s">
        <v>134</v>
      </c>
      <c r="C13" s="96">
        <v>1066</v>
      </c>
      <c r="D13" s="96">
        <v>1075</v>
      </c>
      <c r="E13" s="96">
        <v>657</v>
      </c>
      <c r="F13" s="35">
        <f t="shared" si="0"/>
        <v>2141</v>
      </c>
    </row>
    <row r="14" spans="1:6" ht="15.75">
      <c r="A14" s="34">
        <v>9</v>
      </c>
      <c r="B14" s="74" t="s">
        <v>135</v>
      </c>
      <c r="C14" s="96">
        <v>1259</v>
      </c>
      <c r="D14" s="96">
        <v>1369</v>
      </c>
      <c r="E14" s="96">
        <v>795</v>
      </c>
      <c r="F14" s="35">
        <f t="shared" si="0"/>
        <v>2628</v>
      </c>
    </row>
    <row r="15" spans="1:6" ht="15.75">
      <c r="A15" s="34">
        <v>10</v>
      </c>
      <c r="B15" s="74" t="s">
        <v>136</v>
      </c>
      <c r="C15" s="96">
        <v>1008</v>
      </c>
      <c r="D15" s="96">
        <v>961</v>
      </c>
      <c r="E15" s="96">
        <v>569</v>
      </c>
      <c r="F15" s="35">
        <f t="shared" si="0"/>
        <v>1969</v>
      </c>
    </row>
    <row r="16" spans="1:6" ht="15.75">
      <c r="A16" s="34">
        <v>11</v>
      </c>
      <c r="B16" s="74" t="s">
        <v>137</v>
      </c>
      <c r="C16" s="96">
        <v>1891</v>
      </c>
      <c r="D16" s="96">
        <v>1837</v>
      </c>
      <c r="E16" s="96">
        <v>1126</v>
      </c>
      <c r="F16" s="35">
        <f t="shared" si="0"/>
        <v>3728</v>
      </c>
    </row>
    <row r="17" spans="1:6" ht="15.75">
      <c r="A17" s="183" t="s">
        <v>162</v>
      </c>
      <c r="B17" s="183"/>
      <c r="C17" s="153">
        <f>SUM(C6:C16)</f>
        <v>16812</v>
      </c>
      <c r="D17" s="153">
        <f t="shared" ref="D17:F17" si="1">SUM(D6:D16)</f>
        <v>16979</v>
      </c>
      <c r="E17" s="153">
        <f t="shared" si="1"/>
        <v>9939</v>
      </c>
      <c r="F17" s="153">
        <f t="shared" si="1"/>
        <v>33791</v>
      </c>
    </row>
    <row r="18" spans="1:6" ht="15.75">
      <c r="A18" s="23" t="s">
        <v>88</v>
      </c>
      <c r="B18" s="11"/>
      <c r="C18" s="11"/>
    </row>
    <row r="19" spans="1:6" ht="15.75">
      <c r="A19" s="23" t="s">
        <v>98</v>
      </c>
      <c r="B19" s="11"/>
      <c r="C19" s="11"/>
    </row>
    <row r="20" spans="1:6" ht="15.75">
      <c r="E20" s="26" t="s">
        <v>97</v>
      </c>
    </row>
    <row r="21" spans="1:6" ht="15.75">
      <c r="E21" s="27" t="s">
        <v>89</v>
      </c>
    </row>
    <row r="22" spans="1:6" ht="15.75">
      <c r="E22" s="27" t="s">
        <v>90</v>
      </c>
    </row>
    <row r="23" spans="1:6" ht="15.75">
      <c r="E23" s="26"/>
    </row>
    <row r="24" spans="1:6" ht="15.75">
      <c r="E24" s="26"/>
    </row>
    <row r="25" spans="1:6" ht="15.75">
      <c r="E25" s="26"/>
    </row>
    <row r="26" spans="1:6" ht="15.75">
      <c r="E26" s="28" t="s">
        <v>91</v>
      </c>
    </row>
    <row r="27" spans="1:6" ht="15.75">
      <c r="E27" s="26" t="s">
        <v>92</v>
      </c>
    </row>
    <row r="28" spans="1:6" ht="15.75">
      <c r="E28" s="26" t="s">
        <v>93</v>
      </c>
    </row>
  </sheetData>
  <mergeCells count="8">
    <mergeCell ref="A17:B17"/>
    <mergeCell ref="A1:F1"/>
    <mergeCell ref="A2:F2"/>
    <mergeCell ref="A4:A5"/>
    <mergeCell ref="B4:B5"/>
    <mergeCell ref="C4:D4"/>
    <mergeCell ref="E4:E5"/>
    <mergeCell ref="F4:F5"/>
  </mergeCells>
  <pageMargins left="0.7" right="0.7" top="0.75" bottom="0.75" header="0.3" footer="0.3"/>
  <pageSetup paperSize="9" orientation="landscape" horizontalDpi="0" verticalDpi="0" r:id="rId1"/>
  <headerFooter>
    <oddFooter>&amp;R9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F21"/>
  <sheetViews>
    <sheetView view="pageLayout" workbookViewId="0">
      <selection activeCell="D17" sqref="D17"/>
    </sheetView>
  </sheetViews>
  <sheetFormatPr defaultRowHeight="15"/>
  <cols>
    <col min="1" max="1" width="5.28515625" customWidth="1"/>
    <col min="2" max="2" width="29.5703125" customWidth="1"/>
    <col min="3" max="4" width="18.42578125" customWidth="1"/>
    <col min="5" max="5" width="27.28515625" customWidth="1"/>
    <col min="6" max="6" width="15.85546875" customWidth="1"/>
  </cols>
  <sheetData>
    <row r="1" spans="1:6" ht="18">
      <c r="A1" s="176" t="s">
        <v>105</v>
      </c>
      <c r="B1" s="176"/>
      <c r="C1" s="176"/>
      <c r="D1" s="176"/>
      <c r="E1" s="176"/>
      <c r="F1" s="176"/>
    </row>
    <row r="2" spans="1:6" ht="18">
      <c r="A2" s="176" t="s">
        <v>108</v>
      </c>
      <c r="B2" s="176"/>
      <c r="C2" s="176"/>
      <c r="D2" s="176"/>
      <c r="E2" s="176"/>
      <c r="F2" s="176"/>
    </row>
    <row r="4" spans="1:6" ht="18">
      <c r="A4" s="184" t="s">
        <v>9</v>
      </c>
      <c r="B4" s="184" t="s">
        <v>122</v>
      </c>
      <c r="C4" s="184" t="s">
        <v>164</v>
      </c>
      <c r="D4" s="184"/>
      <c r="E4" s="184" t="s">
        <v>165</v>
      </c>
      <c r="F4" s="184" t="s">
        <v>8</v>
      </c>
    </row>
    <row r="5" spans="1:6" ht="18">
      <c r="A5" s="184"/>
      <c r="B5" s="184"/>
      <c r="C5" s="75" t="s">
        <v>30</v>
      </c>
      <c r="D5" s="75" t="s">
        <v>31</v>
      </c>
      <c r="E5" s="184"/>
      <c r="F5" s="184"/>
    </row>
    <row r="6" spans="1:6" ht="15.75">
      <c r="A6" s="34">
        <v>1</v>
      </c>
      <c r="B6" s="74" t="s">
        <v>138</v>
      </c>
      <c r="C6" s="96">
        <v>3938</v>
      </c>
      <c r="D6" s="96">
        <v>3851</v>
      </c>
      <c r="E6" s="96">
        <v>2290</v>
      </c>
      <c r="F6" s="35">
        <f>C6+D6</f>
        <v>7789</v>
      </c>
    </row>
    <row r="7" spans="1:6" ht="15.75">
      <c r="A7" s="34">
        <v>2</v>
      </c>
      <c r="B7" s="74" t="s">
        <v>139</v>
      </c>
      <c r="C7" s="96">
        <v>2269</v>
      </c>
      <c r="D7" s="96">
        <v>2249</v>
      </c>
      <c r="E7" s="96">
        <v>1238</v>
      </c>
      <c r="F7" s="35">
        <f t="shared" ref="F7:F9" si="0">C7+D7</f>
        <v>4518</v>
      </c>
    </row>
    <row r="8" spans="1:6" ht="15.75">
      <c r="A8" s="34">
        <v>3</v>
      </c>
      <c r="B8" s="74" t="s">
        <v>140</v>
      </c>
      <c r="C8" s="96">
        <v>3878</v>
      </c>
      <c r="D8" s="96">
        <v>3647</v>
      </c>
      <c r="E8" s="96">
        <v>2123</v>
      </c>
      <c r="F8" s="35">
        <f t="shared" si="0"/>
        <v>7525</v>
      </c>
    </row>
    <row r="9" spans="1:6" ht="15.75">
      <c r="A9" s="34">
        <v>4</v>
      </c>
      <c r="B9" s="74" t="s">
        <v>141</v>
      </c>
      <c r="C9" s="96">
        <v>4895</v>
      </c>
      <c r="D9" s="96">
        <v>4680</v>
      </c>
      <c r="E9" s="96">
        <v>2778</v>
      </c>
      <c r="F9" s="35">
        <f t="shared" si="0"/>
        <v>9575</v>
      </c>
    </row>
    <row r="10" spans="1:6" ht="15.75">
      <c r="A10" s="183" t="s">
        <v>162</v>
      </c>
      <c r="B10" s="183"/>
      <c r="C10" s="153">
        <f>SUM(C6:C9)</f>
        <v>14980</v>
      </c>
      <c r="D10" s="153">
        <f t="shared" ref="D10:F10" si="1">SUM(D6:D9)</f>
        <v>14427</v>
      </c>
      <c r="E10" s="153">
        <f t="shared" si="1"/>
        <v>8429</v>
      </c>
      <c r="F10" s="153">
        <f t="shared" si="1"/>
        <v>29407</v>
      </c>
    </row>
    <row r="11" spans="1:6" ht="15.75">
      <c r="A11" s="23" t="s">
        <v>88</v>
      </c>
      <c r="B11" s="11"/>
      <c r="C11" s="11"/>
    </row>
    <row r="12" spans="1:6" ht="15.75">
      <c r="A12" s="23" t="s">
        <v>98</v>
      </c>
      <c r="B12" s="11"/>
      <c r="C12" s="11"/>
    </row>
    <row r="13" spans="1:6" ht="15.75">
      <c r="E13" s="26" t="s">
        <v>97</v>
      </c>
    </row>
    <row r="14" spans="1:6" ht="15.75">
      <c r="E14" s="27" t="s">
        <v>89</v>
      </c>
    </row>
    <row r="15" spans="1:6" ht="15.75">
      <c r="E15" s="27" t="s">
        <v>90</v>
      </c>
    </row>
    <row r="16" spans="1:6" ht="15.75">
      <c r="E16" s="26"/>
    </row>
    <row r="17" spans="5:5" ht="15.75">
      <c r="E17" s="26"/>
    </row>
    <row r="18" spans="5:5" ht="15.75">
      <c r="E18" s="26"/>
    </row>
    <row r="19" spans="5:5" ht="15.75">
      <c r="E19" s="28" t="s">
        <v>91</v>
      </c>
    </row>
    <row r="20" spans="5:5" ht="15.75">
      <c r="E20" s="26" t="s">
        <v>92</v>
      </c>
    </row>
    <row r="21" spans="5:5" ht="15.75">
      <c r="E21" s="26" t="s">
        <v>93</v>
      </c>
    </row>
  </sheetData>
  <mergeCells count="8">
    <mergeCell ref="A10:B10"/>
    <mergeCell ref="A1:F1"/>
    <mergeCell ref="A2:F2"/>
    <mergeCell ref="A4:A5"/>
    <mergeCell ref="B4:B5"/>
    <mergeCell ref="C4:D4"/>
    <mergeCell ref="E4:E5"/>
    <mergeCell ref="F4:F5"/>
  </mergeCells>
  <pageMargins left="0.7" right="0.7" top="0.75" bottom="0.75" header="0.3" footer="0.3"/>
  <pageSetup paperSize="9" orientation="landscape" horizontalDpi="0" verticalDpi="0" r:id="rId1"/>
  <headerFooter>
    <oddFooter>&amp;R10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F22"/>
  <sheetViews>
    <sheetView view="pageLayout" workbookViewId="0">
      <selection sqref="A1:F1"/>
    </sheetView>
  </sheetViews>
  <sheetFormatPr defaultRowHeight="15"/>
  <cols>
    <col min="1" max="1" width="5.85546875" customWidth="1"/>
    <col min="2" max="2" width="29" customWidth="1"/>
    <col min="3" max="4" width="18.140625" customWidth="1"/>
    <col min="5" max="5" width="27.85546875" customWidth="1"/>
    <col min="6" max="6" width="13.85546875" customWidth="1"/>
  </cols>
  <sheetData>
    <row r="1" spans="1:6" ht="18">
      <c r="A1" s="176" t="s">
        <v>105</v>
      </c>
      <c r="B1" s="176"/>
      <c r="C1" s="176"/>
      <c r="D1" s="176"/>
      <c r="E1" s="176"/>
      <c r="F1" s="176"/>
    </row>
    <row r="2" spans="1:6" ht="18">
      <c r="A2" s="176" t="s">
        <v>109</v>
      </c>
      <c r="B2" s="176"/>
      <c r="C2" s="176"/>
      <c r="D2" s="176"/>
      <c r="E2" s="176"/>
      <c r="F2" s="176"/>
    </row>
    <row r="4" spans="1:6" ht="18">
      <c r="A4" s="184" t="s">
        <v>9</v>
      </c>
      <c r="B4" s="184" t="s">
        <v>122</v>
      </c>
      <c r="C4" s="184" t="s">
        <v>164</v>
      </c>
      <c r="D4" s="184"/>
      <c r="E4" s="184" t="s">
        <v>165</v>
      </c>
      <c r="F4" s="184" t="s">
        <v>8</v>
      </c>
    </row>
    <row r="5" spans="1:6" ht="18">
      <c r="A5" s="184"/>
      <c r="B5" s="184"/>
      <c r="C5" s="75" t="s">
        <v>30</v>
      </c>
      <c r="D5" s="75" t="s">
        <v>31</v>
      </c>
      <c r="E5" s="184"/>
      <c r="F5" s="184"/>
    </row>
    <row r="6" spans="1:6" ht="15.75">
      <c r="A6" s="34">
        <v>1</v>
      </c>
      <c r="B6" s="74" t="s">
        <v>142</v>
      </c>
      <c r="C6" s="96">
        <v>3034</v>
      </c>
      <c r="D6" s="96">
        <v>2886</v>
      </c>
      <c r="E6" s="96">
        <v>1724</v>
      </c>
      <c r="F6" s="35">
        <f>C6+D6</f>
        <v>5920</v>
      </c>
    </row>
    <row r="7" spans="1:6" ht="15.75">
      <c r="A7" s="34">
        <v>2</v>
      </c>
      <c r="B7" s="74" t="s">
        <v>143</v>
      </c>
      <c r="C7" s="96">
        <v>1829</v>
      </c>
      <c r="D7" s="96">
        <v>1757</v>
      </c>
      <c r="E7" s="96">
        <v>1036</v>
      </c>
      <c r="F7" s="35">
        <f t="shared" ref="F7:F10" si="0">C7+D7</f>
        <v>3586</v>
      </c>
    </row>
    <row r="8" spans="1:6" ht="15.75">
      <c r="A8" s="34">
        <v>3</v>
      </c>
      <c r="B8" s="74" t="s">
        <v>144</v>
      </c>
      <c r="C8" s="96">
        <v>1565</v>
      </c>
      <c r="D8" s="96">
        <v>1482</v>
      </c>
      <c r="E8" s="96">
        <v>897</v>
      </c>
      <c r="F8" s="35">
        <f t="shared" si="0"/>
        <v>3047</v>
      </c>
    </row>
    <row r="9" spans="1:6" ht="15.75">
      <c r="A9" s="34">
        <v>4</v>
      </c>
      <c r="B9" s="74" t="s">
        <v>145</v>
      </c>
      <c r="C9" s="96">
        <v>703</v>
      </c>
      <c r="D9" s="96">
        <v>637</v>
      </c>
      <c r="E9" s="96">
        <v>362</v>
      </c>
      <c r="F9" s="35">
        <f t="shared" si="0"/>
        <v>1340</v>
      </c>
    </row>
    <row r="10" spans="1:6" ht="15.75">
      <c r="A10" s="34">
        <v>5</v>
      </c>
      <c r="B10" s="74" t="s">
        <v>146</v>
      </c>
      <c r="C10" s="96">
        <v>595</v>
      </c>
      <c r="D10" s="96">
        <v>539</v>
      </c>
      <c r="E10" s="96">
        <v>347</v>
      </c>
      <c r="F10" s="35">
        <f t="shared" si="0"/>
        <v>1134</v>
      </c>
    </row>
    <row r="11" spans="1:6" ht="15.75">
      <c r="A11" s="183" t="s">
        <v>162</v>
      </c>
      <c r="B11" s="183"/>
      <c r="C11" s="153">
        <f>SUM(C6:C10)</f>
        <v>7726</v>
      </c>
      <c r="D11" s="153">
        <f t="shared" ref="D11:F11" si="1">SUM(D6:D10)</f>
        <v>7301</v>
      </c>
      <c r="E11" s="153">
        <f t="shared" si="1"/>
        <v>4366</v>
      </c>
      <c r="F11" s="153">
        <f t="shared" si="1"/>
        <v>15027</v>
      </c>
    </row>
    <row r="12" spans="1:6" ht="15.75">
      <c r="A12" s="23" t="s">
        <v>88</v>
      </c>
      <c r="B12" s="11"/>
      <c r="C12" s="11"/>
    </row>
    <row r="13" spans="1:6" ht="15.75">
      <c r="A13" s="23" t="s">
        <v>98</v>
      </c>
      <c r="B13" s="11"/>
      <c r="C13" s="11"/>
    </row>
    <row r="14" spans="1:6" ht="15.75">
      <c r="E14" s="26" t="s">
        <v>97</v>
      </c>
    </row>
    <row r="15" spans="1:6" ht="15.75">
      <c r="E15" s="27" t="s">
        <v>89</v>
      </c>
    </row>
    <row r="16" spans="1:6" ht="15.75">
      <c r="E16" s="27" t="s">
        <v>90</v>
      </c>
    </row>
    <row r="17" spans="5:5" ht="15.75">
      <c r="E17" s="26"/>
    </row>
    <row r="18" spans="5:5" ht="15.75">
      <c r="E18" s="26"/>
    </row>
    <row r="19" spans="5:5" ht="15.75">
      <c r="E19" s="26"/>
    </row>
    <row r="20" spans="5:5" ht="15.75">
      <c r="E20" s="28" t="s">
        <v>91</v>
      </c>
    </row>
    <row r="21" spans="5:5" ht="15.75">
      <c r="E21" s="26" t="s">
        <v>92</v>
      </c>
    </row>
    <row r="22" spans="5:5" ht="15.75">
      <c r="E22" s="26" t="s">
        <v>93</v>
      </c>
    </row>
  </sheetData>
  <mergeCells count="8">
    <mergeCell ref="A11:B11"/>
    <mergeCell ref="A1:F1"/>
    <mergeCell ref="A2:F2"/>
    <mergeCell ref="A4:A5"/>
    <mergeCell ref="B4:B5"/>
    <mergeCell ref="C4:D4"/>
    <mergeCell ref="E4:E5"/>
    <mergeCell ref="F4:F5"/>
  </mergeCells>
  <pageMargins left="0.7" right="0.7" top="0.75" bottom="0.75" header="0.3" footer="0.3"/>
  <pageSetup paperSize="9" orientation="landscape" horizontalDpi="0" verticalDpi="0" r:id="rId1"/>
  <headerFooter>
    <oddFooter>&amp;R11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H24"/>
  <sheetViews>
    <sheetView view="pageLayout" workbookViewId="0">
      <selection activeCell="A13" sqref="A13:F13"/>
    </sheetView>
  </sheetViews>
  <sheetFormatPr defaultRowHeight="15"/>
  <cols>
    <col min="1" max="1" width="5.5703125" customWidth="1"/>
    <col min="2" max="2" width="33.85546875" customWidth="1"/>
    <col min="3" max="4" width="17.85546875" customWidth="1"/>
    <col min="5" max="5" width="27.42578125" customWidth="1"/>
    <col min="6" max="6" width="15" customWidth="1"/>
  </cols>
  <sheetData>
    <row r="1" spans="1:8" ht="18">
      <c r="A1" s="176" t="s">
        <v>105</v>
      </c>
      <c r="B1" s="176"/>
      <c r="C1" s="176"/>
      <c r="D1" s="176"/>
      <c r="E1" s="176"/>
      <c r="F1" s="176"/>
    </row>
    <row r="2" spans="1:8" ht="18">
      <c r="A2" s="176" t="s">
        <v>110</v>
      </c>
      <c r="B2" s="176"/>
      <c r="C2" s="176"/>
      <c r="D2" s="176"/>
      <c r="E2" s="176"/>
      <c r="F2" s="176"/>
    </row>
    <row r="4" spans="1:8" ht="18">
      <c r="A4" s="184" t="s">
        <v>9</v>
      </c>
      <c r="B4" s="184" t="s">
        <v>122</v>
      </c>
      <c r="C4" s="184" t="s">
        <v>164</v>
      </c>
      <c r="D4" s="184"/>
      <c r="E4" s="184" t="s">
        <v>165</v>
      </c>
      <c r="F4" s="184" t="s">
        <v>8</v>
      </c>
    </row>
    <row r="5" spans="1:8" ht="18">
      <c r="A5" s="184"/>
      <c r="B5" s="184"/>
      <c r="C5" s="75" t="s">
        <v>30</v>
      </c>
      <c r="D5" s="75" t="s">
        <v>31</v>
      </c>
      <c r="E5" s="184"/>
      <c r="F5" s="184"/>
    </row>
    <row r="6" spans="1:8" ht="15.75">
      <c r="A6" s="34">
        <v>1</v>
      </c>
      <c r="B6" s="74" t="s">
        <v>147</v>
      </c>
      <c r="C6" s="96">
        <v>3001</v>
      </c>
      <c r="D6" s="96">
        <v>2871</v>
      </c>
      <c r="E6" s="96">
        <v>1704</v>
      </c>
      <c r="F6" s="35">
        <f>C6+D6</f>
        <v>5872</v>
      </c>
    </row>
    <row r="7" spans="1:8" ht="15.75">
      <c r="A7" s="34">
        <v>2</v>
      </c>
      <c r="B7" s="74" t="s">
        <v>148</v>
      </c>
      <c r="C7" s="96">
        <v>1121</v>
      </c>
      <c r="D7" s="96">
        <v>1069</v>
      </c>
      <c r="E7" s="96">
        <v>602</v>
      </c>
      <c r="F7" s="35">
        <f t="shared" ref="F7:F12" si="0">C7+D7</f>
        <v>2190</v>
      </c>
    </row>
    <row r="8" spans="1:8" ht="15.75">
      <c r="A8" s="34">
        <v>3</v>
      </c>
      <c r="B8" s="74" t="s">
        <v>149</v>
      </c>
      <c r="C8" s="96">
        <v>872</v>
      </c>
      <c r="D8" s="96">
        <v>890</v>
      </c>
      <c r="E8" s="96">
        <v>480</v>
      </c>
      <c r="F8" s="35">
        <f t="shared" si="0"/>
        <v>1762</v>
      </c>
      <c r="H8" s="80"/>
    </row>
    <row r="9" spans="1:8" ht="15.75">
      <c r="A9" s="34">
        <v>4</v>
      </c>
      <c r="B9" s="74" t="s">
        <v>150</v>
      </c>
      <c r="C9" s="96">
        <v>1163</v>
      </c>
      <c r="D9" s="96">
        <v>1099</v>
      </c>
      <c r="E9" s="96">
        <v>641</v>
      </c>
      <c r="F9" s="35">
        <f t="shared" si="0"/>
        <v>2262</v>
      </c>
      <c r="H9" s="79"/>
    </row>
    <row r="10" spans="1:8" ht="15.75">
      <c r="A10" s="34">
        <v>5</v>
      </c>
      <c r="B10" s="74" t="s">
        <v>151</v>
      </c>
      <c r="C10" s="96">
        <v>768</v>
      </c>
      <c r="D10" s="96">
        <v>726</v>
      </c>
      <c r="E10" s="96">
        <v>396</v>
      </c>
      <c r="F10" s="35">
        <f t="shared" si="0"/>
        <v>1494</v>
      </c>
      <c r="H10" s="79"/>
    </row>
    <row r="11" spans="1:8" ht="15.75">
      <c r="A11" s="34">
        <v>6</v>
      </c>
      <c r="B11" s="74" t="s">
        <v>152</v>
      </c>
      <c r="C11" s="96">
        <v>643</v>
      </c>
      <c r="D11" s="96">
        <v>612</v>
      </c>
      <c r="E11" s="96">
        <v>327</v>
      </c>
      <c r="F11" s="35">
        <f t="shared" si="0"/>
        <v>1255</v>
      </c>
      <c r="H11" s="79"/>
    </row>
    <row r="12" spans="1:8" ht="15.75">
      <c r="A12" s="34">
        <v>7</v>
      </c>
      <c r="B12" s="74" t="s">
        <v>153</v>
      </c>
      <c r="C12" s="96">
        <v>668</v>
      </c>
      <c r="D12" s="96">
        <v>633</v>
      </c>
      <c r="E12" s="96">
        <v>355</v>
      </c>
      <c r="F12" s="35">
        <f t="shared" si="0"/>
        <v>1301</v>
      </c>
      <c r="H12" s="80"/>
    </row>
    <row r="13" spans="1:8" ht="15.75">
      <c r="A13" s="183" t="s">
        <v>162</v>
      </c>
      <c r="B13" s="183"/>
      <c r="C13" s="153">
        <f>SUM(C6:C12)</f>
        <v>8236</v>
      </c>
      <c r="D13" s="153">
        <f t="shared" ref="D13:E13" si="1">SUM(D6:D12)</f>
        <v>7900</v>
      </c>
      <c r="E13" s="153">
        <f t="shared" si="1"/>
        <v>4505</v>
      </c>
      <c r="F13" s="153">
        <f>SUM(F6:F12)</f>
        <v>16136</v>
      </c>
    </row>
    <row r="14" spans="1:8" ht="15.75">
      <c r="A14" s="23" t="s">
        <v>88</v>
      </c>
      <c r="B14" s="11"/>
      <c r="C14" s="11"/>
    </row>
    <row r="15" spans="1:8" ht="15.75">
      <c r="A15" s="23" t="s">
        <v>98</v>
      </c>
      <c r="B15" s="11"/>
      <c r="C15" s="11"/>
    </row>
    <row r="16" spans="1:8" ht="15.75">
      <c r="E16" s="26" t="s">
        <v>97</v>
      </c>
    </row>
    <row r="17" spans="5:5" ht="15.75">
      <c r="E17" s="27" t="s">
        <v>89</v>
      </c>
    </row>
    <row r="18" spans="5:5" ht="15.75">
      <c r="E18" s="27" t="s">
        <v>90</v>
      </c>
    </row>
    <row r="19" spans="5:5" ht="15.75">
      <c r="E19" s="26"/>
    </row>
    <row r="20" spans="5:5" ht="15.75">
      <c r="E20" s="26"/>
    </row>
    <row r="21" spans="5:5" ht="15.75">
      <c r="E21" s="26"/>
    </row>
    <row r="22" spans="5:5" ht="15.75">
      <c r="E22" s="28" t="s">
        <v>91</v>
      </c>
    </row>
    <row r="23" spans="5:5" ht="15.75">
      <c r="E23" s="26" t="s">
        <v>92</v>
      </c>
    </row>
    <row r="24" spans="5:5" ht="15.75">
      <c r="E24" s="26" t="s">
        <v>93</v>
      </c>
    </row>
  </sheetData>
  <mergeCells count="8">
    <mergeCell ref="A13:B13"/>
    <mergeCell ref="A1:F1"/>
    <mergeCell ref="A2:F2"/>
    <mergeCell ref="A4:A5"/>
    <mergeCell ref="B4:B5"/>
    <mergeCell ref="C4:D4"/>
    <mergeCell ref="E4:E5"/>
    <mergeCell ref="F4:F5"/>
  </mergeCells>
  <pageMargins left="0.7" right="0.7" top="0.75" bottom="0.75" header="0.3" footer="0.3"/>
  <pageSetup paperSize="9" orientation="landscape" horizontalDpi="0" verticalDpi="0" r:id="rId1"/>
  <headerFooter>
    <oddFooter>&amp;R12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F21"/>
  <sheetViews>
    <sheetView view="pageLayout" workbookViewId="0">
      <selection activeCell="F10" sqref="A10:F10"/>
    </sheetView>
  </sheetViews>
  <sheetFormatPr defaultRowHeight="15"/>
  <cols>
    <col min="1" max="1" width="5.42578125" customWidth="1"/>
    <col min="2" max="2" width="35.85546875" bestFit="1" customWidth="1"/>
    <col min="3" max="4" width="18.85546875" customWidth="1"/>
    <col min="5" max="5" width="28.7109375" customWidth="1"/>
    <col min="6" max="6" width="15.85546875" customWidth="1"/>
  </cols>
  <sheetData>
    <row r="1" spans="1:6" ht="18">
      <c r="A1" s="176" t="s">
        <v>105</v>
      </c>
      <c r="B1" s="176"/>
      <c r="C1" s="176"/>
      <c r="D1" s="176"/>
      <c r="E1" s="176"/>
      <c r="F1" s="176"/>
    </row>
    <row r="2" spans="1:6" ht="18">
      <c r="A2" s="176" t="s">
        <v>111</v>
      </c>
      <c r="B2" s="176"/>
      <c r="C2" s="176"/>
      <c r="D2" s="176"/>
      <c r="E2" s="176"/>
      <c r="F2" s="176"/>
    </row>
    <row r="4" spans="1:6" ht="18">
      <c r="A4" s="184" t="s">
        <v>9</v>
      </c>
      <c r="B4" s="184" t="s">
        <v>122</v>
      </c>
      <c r="C4" s="184" t="s">
        <v>164</v>
      </c>
      <c r="D4" s="184"/>
      <c r="E4" s="184" t="s">
        <v>165</v>
      </c>
      <c r="F4" s="184" t="s">
        <v>8</v>
      </c>
    </row>
    <row r="5" spans="1:6" ht="18">
      <c r="A5" s="184"/>
      <c r="B5" s="184"/>
      <c r="C5" s="75" t="s">
        <v>30</v>
      </c>
      <c r="D5" s="75" t="s">
        <v>31</v>
      </c>
      <c r="E5" s="184"/>
      <c r="F5" s="184"/>
    </row>
    <row r="6" spans="1:6" ht="15.75">
      <c r="A6" s="34">
        <v>1</v>
      </c>
      <c r="B6" s="74" t="s">
        <v>154</v>
      </c>
      <c r="C6" s="96">
        <v>4651</v>
      </c>
      <c r="D6" s="96">
        <v>4433</v>
      </c>
      <c r="E6" s="96">
        <v>2471</v>
      </c>
      <c r="F6" s="35">
        <f>C6+D6</f>
        <v>9084</v>
      </c>
    </row>
    <row r="7" spans="1:6" ht="15.75">
      <c r="A7" s="34">
        <v>2</v>
      </c>
      <c r="B7" s="74" t="s">
        <v>155</v>
      </c>
      <c r="C7" s="96">
        <v>1728</v>
      </c>
      <c r="D7" s="96">
        <v>1622</v>
      </c>
      <c r="E7" s="96">
        <v>929</v>
      </c>
      <c r="F7" s="35">
        <f t="shared" ref="F7:F9" si="0">C7+D7</f>
        <v>3350</v>
      </c>
    </row>
    <row r="8" spans="1:6" ht="15.75">
      <c r="A8" s="34">
        <v>3</v>
      </c>
      <c r="B8" s="74" t="s">
        <v>156</v>
      </c>
      <c r="C8" s="96">
        <v>2022</v>
      </c>
      <c r="D8" s="96">
        <v>2015</v>
      </c>
      <c r="E8" s="96">
        <v>1160</v>
      </c>
      <c r="F8" s="35">
        <f t="shared" si="0"/>
        <v>4037</v>
      </c>
    </row>
    <row r="9" spans="1:6" ht="15.75">
      <c r="A9" s="34">
        <v>4</v>
      </c>
      <c r="B9" s="74" t="s">
        <v>157</v>
      </c>
      <c r="C9" s="96">
        <v>1544</v>
      </c>
      <c r="D9" s="96">
        <v>1604</v>
      </c>
      <c r="E9" s="96">
        <v>876</v>
      </c>
      <c r="F9" s="35">
        <f t="shared" si="0"/>
        <v>3148</v>
      </c>
    </row>
    <row r="10" spans="1:6" ht="15.75">
      <c r="A10" s="183" t="s">
        <v>162</v>
      </c>
      <c r="B10" s="183"/>
      <c r="C10" s="153">
        <f>SUM(C6:C9)</f>
        <v>9945</v>
      </c>
      <c r="D10" s="153">
        <f t="shared" ref="D10:F10" si="1">SUM(D6:D9)</f>
        <v>9674</v>
      </c>
      <c r="E10" s="153">
        <f t="shared" si="1"/>
        <v>5436</v>
      </c>
      <c r="F10" s="153">
        <f t="shared" si="1"/>
        <v>19619</v>
      </c>
    </row>
    <row r="11" spans="1:6" ht="15.75">
      <c r="A11" s="23" t="s">
        <v>88</v>
      </c>
      <c r="B11" s="11"/>
      <c r="C11" s="11"/>
    </row>
    <row r="12" spans="1:6" ht="15.75">
      <c r="A12" s="23" t="s">
        <v>98</v>
      </c>
      <c r="B12" s="11"/>
      <c r="C12" s="11"/>
    </row>
    <row r="13" spans="1:6" ht="15.75">
      <c r="E13" s="26" t="s">
        <v>97</v>
      </c>
    </row>
    <row r="14" spans="1:6" ht="15.75">
      <c r="E14" s="27" t="s">
        <v>89</v>
      </c>
    </row>
    <row r="15" spans="1:6" ht="15.75">
      <c r="E15" s="27" t="s">
        <v>90</v>
      </c>
    </row>
    <row r="16" spans="1:6" ht="15.75">
      <c r="E16" s="26"/>
    </row>
    <row r="17" spans="5:5" ht="15.75">
      <c r="E17" s="26"/>
    </row>
    <row r="18" spans="5:5" ht="15.75">
      <c r="E18" s="26"/>
    </row>
    <row r="19" spans="5:5" ht="15.75">
      <c r="E19" s="28" t="s">
        <v>91</v>
      </c>
    </row>
    <row r="20" spans="5:5" ht="15.75">
      <c r="E20" s="26" t="s">
        <v>92</v>
      </c>
    </row>
    <row r="21" spans="5:5" ht="15.75">
      <c r="E21" s="26" t="s">
        <v>93</v>
      </c>
    </row>
  </sheetData>
  <mergeCells count="8">
    <mergeCell ref="A10:B10"/>
    <mergeCell ref="A1:F1"/>
    <mergeCell ref="A2:F2"/>
    <mergeCell ref="A4:A5"/>
    <mergeCell ref="B4:B5"/>
    <mergeCell ref="C4:D4"/>
    <mergeCell ref="E4:E5"/>
    <mergeCell ref="F4:F5"/>
  </mergeCells>
  <pageMargins left="0.7" right="0.7" top="0.75" bottom="0.75" header="0.3" footer="0.3"/>
  <pageSetup paperSize="9" orientation="landscape" horizontalDpi="0" verticalDpi="0" r:id="rId1"/>
  <headerFooter>
    <oddFooter>&amp;R13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F21"/>
  <sheetViews>
    <sheetView view="pageLayout" workbookViewId="0">
      <selection activeCell="F10" sqref="A10:F10"/>
    </sheetView>
  </sheetViews>
  <sheetFormatPr defaultRowHeight="15"/>
  <cols>
    <col min="1" max="1" width="5.7109375" customWidth="1"/>
    <col min="2" max="2" width="29.5703125" customWidth="1"/>
    <col min="3" max="4" width="19.5703125" customWidth="1"/>
    <col min="5" max="5" width="28.5703125" customWidth="1"/>
    <col min="6" max="6" width="17.5703125" customWidth="1"/>
  </cols>
  <sheetData>
    <row r="1" spans="1:6" ht="18">
      <c r="A1" s="176" t="s">
        <v>105</v>
      </c>
      <c r="B1" s="176"/>
      <c r="C1" s="176"/>
      <c r="D1" s="176"/>
      <c r="E1" s="176"/>
      <c r="F1" s="176"/>
    </row>
    <row r="2" spans="1:6" ht="18">
      <c r="A2" s="176" t="s">
        <v>112</v>
      </c>
      <c r="B2" s="176"/>
      <c r="C2" s="176"/>
      <c r="D2" s="176"/>
      <c r="E2" s="176"/>
      <c r="F2" s="176"/>
    </row>
    <row r="4" spans="1:6" ht="18">
      <c r="A4" s="184" t="s">
        <v>9</v>
      </c>
      <c r="B4" s="184" t="s">
        <v>122</v>
      </c>
      <c r="C4" s="184" t="s">
        <v>164</v>
      </c>
      <c r="D4" s="184"/>
      <c r="E4" s="184" t="s">
        <v>165</v>
      </c>
      <c r="F4" s="184" t="s">
        <v>8</v>
      </c>
    </row>
    <row r="5" spans="1:6" ht="18">
      <c r="A5" s="184"/>
      <c r="B5" s="184"/>
      <c r="C5" s="75" t="s">
        <v>30</v>
      </c>
      <c r="D5" s="75" t="s">
        <v>31</v>
      </c>
      <c r="E5" s="184"/>
      <c r="F5" s="184"/>
    </row>
    <row r="6" spans="1:6" ht="15.75">
      <c r="A6" s="34">
        <v>1</v>
      </c>
      <c r="B6" s="74" t="s">
        <v>158</v>
      </c>
      <c r="C6" s="96">
        <v>3927</v>
      </c>
      <c r="D6" s="96">
        <v>3562</v>
      </c>
      <c r="E6" s="96">
        <v>2150</v>
      </c>
      <c r="F6" s="35">
        <f>C6+D6</f>
        <v>7489</v>
      </c>
    </row>
    <row r="7" spans="1:6" ht="15.75">
      <c r="A7" s="34">
        <v>2</v>
      </c>
      <c r="B7" s="74" t="s">
        <v>159</v>
      </c>
      <c r="C7" s="96">
        <v>2534</v>
      </c>
      <c r="D7" s="96">
        <v>2269</v>
      </c>
      <c r="E7" s="96">
        <v>1360</v>
      </c>
      <c r="F7" s="35">
        <f t="shared" ref="F7:F9" si="0">C7+D7</f>
        <v>4803</v>
      </c>
    </row>
    <row r="8" spans="1:6" ht="15.75">
      <c r="A8" s="34">
        <v>3</v>
      </c>
      <c r="B8" s="34" t="s">
        <v>160</v>
      </c>
      <c r="C8" s="96">
        <v>1177</v>
      </c>
      <c r="D8" s="96">
        <v>1098</v>
      </c>
      <c r="E8" s="96">
        <v>671</v>
      </c>
      <c r="F8" s="35">
        <f t="shared" si="0"/>
        <v>2275</v>
      </c>
    </row>
    <row r="9" spans="1:6" ht="15.75">
      <c r="A9" s="34">
        <v>4</v>
      </c>
      <c r="B9" s="34" t="s">
        <v>161</v>
      </c>
      <c r="C9" s="96">
        <v>1562</v>
      </c>
      <c r="D9" s="96">
        <v>1416</v>
      </c>
      <c r="E9" s="96">
        <v>868</v>
      </c>
      <c r="F9" s="35">
        <f t="shared" si="0"/>
        <v>2978</v>
      </c>
    </row>
    <row r="10" spans="1:6" ht="15.75">
      <c r="A10" s="183" t="s">
        <v>162</v>
      </c>
      <c r="B10" s="183"/>
      <c r="C10" s="153">
        <f>SUM(C6:C9)</f>
        <v>9200</v>
      </c>
      <c r="D10" s="153">
        <f t="shared" ref="D10:F10" si="1">SUM(D6:D9)</f>
        <v>8345</v>
      </c>
      <c r="E10" s="153">
        <f t="shared" si="1"/>
        <v>5049</v>
      </c>
      <c r="F10" s="153">
        <f t="shared" si="1"/>
        <v>17545</v>
      </c>
    </row>
    <row r="11" spans="1:6" ht="15.75">
      <c r="A11" s="23" t="s">
        <v>88</v>
      </c>
      <c r="B11" s="11"/>
      <c r="C11" s="11"/>
    </row>
    <row r="12" spans="1:6" ht="15.75">
      <c r="A12" s="23" t="s">
        <v>98</v>
      </c>
      <c r="B12" s="11"/>
      <c r="C12" s="11"/>
    </row>
    <row r="13" spans="1:6" ht="15.75">
      <c r="E13" s="26" t="s">
        <v>97</v>
      </c>
    </row>
    <row r="14" spans="1:6" ht="15.75">
      <c r="E14" s="27" t="s">
        <v>89</v>
      </c>
    </row>
    <row r="15" spans="1:6" ht="15.75">
      <c r="E15" s="27" t="s">
        <v>90</v>
      </c>
    </row>
    <row r="16" spans="1:6" ht="15.75">
      <c r="E16" s="26"/>
    </row>
    <row r="17" spans="5:5" ht="15.75">
      <c r="E17" s="26"/>
    </row>
    <row r="18" spans="5:5" ht="15.75">
      <c r="E18" s="26"/>
    </row>
    <row r="19" spans="5:5" ht="15.75">
      <c r="E19" s="28" t="s">
        <v>91</v>
      </c>
    </row>
    <row r="20" spans="5:5" ht="15.75">
      <c r="E20" s="26" t="s">
        <v>92</v>
      </c>
    </row>
    <row r="21" spans="5:5" ht="15.75">
      <c r="E21" s="26" t="s">
        <v>93</v>
      </c>
    </row>
  </sheetData>
  <mergeCells count="8">
    <mergeCell ref="A10:B10"/>
    <mergeCell ref="A1:F1"/>
    <mergeCell ref="A2:F2"/>
    <mergeCell ref="A4:A5"/>
    <mergeCell ref="B4:B5"/>
    <mergeCell ref="C4:D4"/>
    <mergeCell ref="E4:E5"/>
    <mergeCell ref="F4:F5"/>
  </mergeCells>
  <pageMargins left="0.7" right="0.7" top="0.75" bottom="0.75" header="0.3" footer="0.3"/>
  <pageSetup paperSize="9" orientation="landscape" horizontalDpi="0" verticalDpi="0" r:id="rId1"/>
  <headerFooter>
    <oddFooter>&amp;R14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11</vt:i4>
      </vt:variant>
    </vt:vector>
  </HeadingPairs>
  <TitlesOfParts>
    <vt:vector size="41" baseType="lpstr">
      <vt:lpstr>JENIS KELAMIN</vt:lpstr>
      <vt:lpstr>PENDUDUK PER NAGARI</vt:lpstr>
      <vt:lpstr>KEC. SANGIR</vt:lpstr>
      <vt:lpstr>KEC. SUNGAI PAGU</vt:lpstr>
      <vt:lpstr>KEC. KPGD</vt:lpstr>
      <vt:lpstr>KEC. SJJ</vt:lpstr>
      <vt:lpstr>KEC. SBH</vt:lpstr>
      <vt:lpstr>KEC. PAUH DUO</vt:lpstr>
      <vt:lpstr>KEC. SBJ</vt:lpstr>
      <vt:lpstr>AGAMA</vt:lpstr>
      <vt:lpstr>GOL. DARAH</vt:lpstr>
      <vt:lpstr>PDDKN</vt:lpstr>
      <vt:lpstr>UMUR</vt:lpstr>
      <vt:lpstr>PEKERJAAN</vt:lpstr>
      <vt:lpstr>HUB. KELRGA</vt:lpstr>
      <vt:lpstr>KPL. KLRGA</vt:lpstr>
      <vt:lpstr>WAJIB KTP PER KEC</vt:lpstr>
      <vt:lpstr>USIA WAJIB KTP NAGARI</vt:lpstr>
      <vt:lpstr>USIA WAJIB KTP-EL PER NAGARI</vt:lpstr>
      <vt:lpstr>KEPEMILIKAN KTP-EL PER NAGARI</vt:lpstr>
      <vt:lpstr>PEREKAMAN KTP-EL NAGARI</vt:lpstr>
      <vt:lpstr>AKTA LAHIR PER NAGARI</vt:lpstr>
      <vt:lpstr>KPMLKN AKTE LAHIR 0-18 TH</vt:lpstr>
      <vt:lpstr>WAJIB KIA BERDASARKAN USIA</vt:lpstr>
      <vt:lpstr>AKTA 0-18 PER NAGARI</vt:lpstr>
      <vt:lpstr>KEPEMILIKAN AKTE KEMATIAN</vt:lpstr>
      <vt:lpstr>STAT_KWN</vt:lpstr>
      <vt:lpstr>PSGN NIKAH BERAKTA PERKAWINAN</vt:lpstr>
      <vt:lpstr>KEPEMILIKAN KIA</vt:lpstr>
      <vt:lpstr>PENERBITAN KIA PER NAGARI</vt:lpstr>
      <vt:lpstr>'KEPEMILIKAN KTP-EL PER NAGARI'!Print_Area</vt:lpstr>
      <vt:lpstr>'PENDUDUK PER NAGARI'!Print_Area</vt:lpstr>
      <vt:lpstr>'PEREKAMAN KTP-EL NAGARI'!Print_Area</vt:lpstr>
      <vt:lpstr>UMUR!Print_Area</vt:lpstr>
      <vt:lpstr>'USIA WAJIB KTP-EL PER NAGARI'!Print_Area</vt:lpstr>
      <vt:lpstr>'AKTA LAHIR PER NAGARI'!Print_Titles</vt:lpstr>
      <vt:lpstr>'KEPEMILIKAN KTP-EL PER NAGARI'!Print_Titles</vt:lpstr>
      <vt:lpstr>'PENDUDUK PER NAGARI'!Print_Titles</vt:lpstr>
      <vt:lpstr>'PENERBITAN KIA PER NAGARI'!Print_Titles</vt:lpstr>
      <vt:lpstr>'PEREKAMAN KTP-EL NAGARI'!Print_Titles</vt:lpstr>
      <vt:lpstr>'USIA WAJIB KTP-EL PER NAGARI'!Print_Titles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2020-09-30T13:43:35Z</cp:lastPrinted>
  <dcterms:created xsi:type="dcterms:W3CDTF">2020-05-29T01:31:28Z</dcterms:created>
  <dcterms:modified xsi:type="dcterms:W3CDTF">2020-09-30T13:52:04Z</dcterms:modified>
</cp:coreProperties>
</file>